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d2a98932d46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ock" sheetId="1" r:id="Ra26ec4a98ad84f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&quot; €&quot;_);[Red](#,##0.00&quot; €&quot;);&quot;—&quot;_)"/>
  </x:numFmts>
  <x:fonts count="10">
    <x:font>
      <x:sz val="11"/>
      <x:name val="Carlito"/>
    </x:font>
    <x:font>
      <x:sz val="11"/>
      <x:color rgb="FF252525"/>
      <x:name val="Arial"/>
    </x:font>
    <x:font>
      <x:b/>
      <x:sz val="18"/>
      <x:color rgb="FF252525"/>
      <x:name val="Arial"/>
    </x:font>
    <x:font>
      <x:sz val="10"/>
      <x:color rgb="FF777777"/>
      <x:name val="Arial"/>
    </x:font>
    <x:font>
      <x:i/>
      <x:sz val="10"/>
      <x:color rgb="FF555555"/>
      <x:name val="Arial"/>
    </x:font>
    <x:font>
      <x:b/>
      <x:sz val="10"/>
      <x:color rgb="FFFFFFFF"/>
      <x:name val="Arial"/>
    </x:font>
    <x:font>
      <x:sz val="11"/>
      <x:color rgb="FF161616"/>
      <x:name val="Arial"/>
    </x:font>
    <x:font>
      <x:b/>
      <x:sz val="11"/>
      <x:color rgb="FF252525"/>
      <x:name val="Arial"/>
    </x:font>
    <x:font>
      <x:b/>
      <x:sz val="11"/>
      <x:color rgb="FF161616"/>
      <x:name val="Arial"/>
    </x:font>
    <x:font>
      <x:i/>
      <x:sz val="10"/>
      <x:color rgb="FF66666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63548"/>
      </x:patternFill>
    </x:fill>
    <x:fill>
      <x:patternFill patternType="solid">
        <x:fgColor rgb="FFF7F4EF"/>
      </x:patternFill>
    </x:fill>
    <x:fill>
      <x:patternFill patternType="solid">
        <x:fgColor rgb="FFEBD8DD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200" fontId="6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0" fontId="8" fillId="4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/>
  </x:cellXfs>
  <x:cellStyles count="1">
    <x:cellStyle name="Normal" xfId="0"/>
  </x:cellStyles>
  <x:dxfs count="1">
    <x:dxf>
      <x:fill>
        <x:patternFill patternType="solid">
          <x:bgColor rgb="FFFFE7B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87360aa0734cf0" /><Relationship Type="http://schemas.openxmlformats.org/officeDocument/2006/relationships/theme" Target="/xl/theme/theme1.xml" Id="R261a6a28b8a64a63" /><Relationship Type="http://schemas.openxmlformats.org/officeDocument/2006/relationships/sharedStrings" Target="/xl/sharedStrings.xml" Id="R1a4f8d501e9c4935" /><Relationship Type="http://schemas.openxmlformats.org/officeDocument/2006/relationships/worksheet" Target="/xl/worksheets/sheet1.xml" Id="Ra26ec4a98ad84f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40" hidden="0" customWidth="1"/>
    <x:col min="3" max="3" width="16" hidden="0" customWidth="1"/>
    <x:col min="4" max="4" width="14" hidden="0" customWidth="1"/>
    <x:col min="5" max="5" width="14" hidden="0" customWidth="1"/>
    <x:col min="6" max="6" width="16" hidden="0" customWidth="1"/>
    <x:col min="7" max="7" width="18" hidden="0" customWidth="1"/>
    <x:col min="8" max="8" width="20" hidden="0" customWidth="1"/>
    <x:col min="9" max="9" width="14" hidden="0" customWidth="1"/>
    <x:col min="10" max="10" width="19" hidden="0" customWidth="1"/>
  </x:cols>
  <x:sheetData>
    <x:row r="1" ht="34" customHeight="1">
      <x:c r="A1" s="3" t="str">
        <x:v>Inventaire et réassort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4" t="str">
        <x:v>CAP CERISE • Entreprise et données fictives • Version du 24 septembre 2026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5" t="str">
        <x:v>Stock au 31 août 2026 • toutes activités • coffrets déjà assemblés séparés des bouteilles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8" customHeight="1">
      <x:c r="A5" s="8" t="str">
        <x:v>SKU</x:v>
      </x:c>
      <x:c r="B5" s="8" t="str">
        <x:v>Article</x:v>
      </x:c>
      <x:c r="C5" s="8" t="str">
        <x:v>Stock initial</x:v>
      </x:c>
      <x:c r="D5" s="8" t="str">
        <x:v>Entrées</x:v>
      </x:c>
      <x:c r="E5" s="8" t="str">
        <x:v>Sorties</x:v>
      </x:c>
      <x:c r="F5" s="8" t="str">
        <x:v>Stock final</x:v>
      </x:c>
      <x:c r="G5" s="8" t="str">
        <x:v>Coût unitaire</x:v>
      </x:c>
      <x:c r="H5" s="8" t="str">
        <x:v>Valeur stock</x:v>
      </x:c>
      <x:c r="I5" s="8" t="str">
        <x:v>Seuil</x:v>
      </x:c>
      <x:c r="J5" s="8" t="str">
        <x:v>À commander</x:v>
      </x:c>
    </x:row>
    <x:row r="6" ht="37" customHeight="1">
      <x:c r="A6" s="10" t="str">
        <x:v>CER33</x:v>
      </x:c>
      <x:c r="B6" s="10" t="str">
        <x:v>Cerise Originale 33 cl</x:v>
      </x:c>
      <x:c r="C6" s="10" t="n">
        <x:v>1300</x:v>
      </x:c>
      <x:c r="D6" s="10" t="n">
        <x:v>600</x:v>
      </x:c>
      <x:c r="E6" s="10" t="n">
        <x:v>400</x:v>
      </x:c>
      <x:c r="F6" s="13" t="n">
        <x:f>C6+D6-E6</x:f>
        <x:v>1500</x:v>
      </x:c>
      <x:c r="G6" s="11" t="n">
        <x:v>1.2</x:v>
      </x:c>
      <x:c r="H6" s="14" t="n">
        <x:f>F6*G6</x:f>
        <x:v>1800</x:v>
      </x:c>
      <x:c r="I6" s="10" t="n">
        <x:v>500</x:v>
      </x:c>
      <x:c r="J6" s="13" t="n">
        <x:f>MAX(0,I6-F6)</x:f>
        <x:v>0</x:v>
      </x:c>
    </x:row>
    <x:row r="7" ht="37" customHeight="1">
      <x:c r="A7" s="9" t="str">
        <x:v>CIT33</x:v>
      </x:c>
      <x:c r="B7" s="9" t="str">
        <x:v>Cerise Citron-Basilic 33 cl</x:v>
      </x:c>
      <x:c r="C7" s="9" t="n">
        <x:v>700</x:v>
      </x:c>
      <x:c r="D7" s="9" t="n">
        <x:v>350</x:v>
      </x:c>
      <x:c r="E7" s="9" t="n">
        <x:v>250</x:v>
      </x:c>
      <x:c r="F7" s="9" t="n">
        <x:f>C7+D7-E7</x:f>
        <x:v>800</x:v>
      </x:c>
      <x:c r="G7" s="12" t="n">
        <x:v>1.3</x:v>
      </x:c>
      <x:c r="H7" s="12" t="n">
        <x:f>F7*G7</x:f>
        <x:v>1040</x:v>
      </x:c>
      <x:c r="I7" s="9" t="n">
        <x:v>300</x:v>
      </x:c>
      <x:c r="J7" s="9" t="n">
        <x:f>MAX(0,I7-F7)</x:f>
        <x:v>0</x:v>
      </x:c>
    </x:row>
    <x:row r="8" ht="37" customHeight="1">
      <x:c r="A8" s="10" t="str">
        <x:v>HIB33</x:v>
      </x:c>
      <x:c r="B8" s="10" t="str">
        <x:v>Cerise Hibiscus 33 cl</x:v>
      </x:c>
      <x:c r="C8" s="10" t="n">
        <x:v>500</x:v>
      </x:c>
      <x:c r="D8" s="10" t="n">
        <x:v>300</x:v>
      </x:c>
      <x:c r="E8" s="10" t="n">
        <x:v>200</x:v>
      </x:c>
      <x:c r="F8" s="10" t="n">
        <x:f>C8+D8-E8</x:f>
        <x:v>600</x:v>
      </x:c>
      <x:c r="G8" s="11" t="n">
        <x:v>1.4</x:v>
      </x:c>
      <x:c r="H8" s="11" t="n">
        <x:f>F8*G8</x:f>
        <x:v>840</x:v>
      </x:c>
      <x:c r="I8" s="10" t="n">
        <x:v>250</x:v>
      </x:c>
      <x:c r="J8" s="10" t="n">
        <x:f>MAX(0,I8-F8)</x:f>
        <x:v>0</x:v>
      </x:c>
    </x:row>
    <x:row r="9" ht="37" customHeight="1">
      <x:c r="A9" s="9" t="str">
        <x:v>GIN33</x:v>
      </x:c>
      <x:c r="B9" s="9" t="str">
        <x:v>Cerise Gingembre Doux 33 cl</x:v>
      </x:c>
      <x:c r="C9" s="9" t="n">
        <x:v>300</x:v>
      </x:c>
      <x:c r="D9" s="9" t="n">
        <x:v>250</x:v>
      </x:c>
      <x:c r="E9" s="9" t="n">
        <x:v>150</x:v>
      </x:c>
      <x:c r="F9" s="9" t="n">
        <x:f>C9+D9-E9</x:f>
        <x:v>400</x:v>
      </x:c>
      <x:c r="G9" s="12" t="n">
        <x:v>1.5</x:v>
      </x:c>
      <x:c r="H9" s="12" t="n">
        <x:f>F9*G9</x:f>
        <x:v>600</x:v>
      </x:c>
      <x:c r="I9" s="9" t="n">
        <x:v>200</x:v>
      </x:c>
      <x:c r="J9" s="9" t="n">
        <x:f>MAX(0,I9-F9)</x:f>
        <x:v>0</x:v>
      </x:c>
    </x:row>
    <x:row r="10" ht="37" customHeight="1">
      <x:c r="A10" s="10" t="str">
        <x:v>COF12</x:v>
      </x:c>
      <x:c r="B10" s="10" t="str">
        <x:v>Coffret assemblé 12 bouteilles</x:v>
      </x:c>
      <x:c r="C10" s="10" t="n">
        <x:v>80</x:v>
      </x:c>
      <x:c r="D10" s="10" t="n">
        <x:v>70</x:v>
      </x:c>
      <x:c r="E10" s="10" t="n">
        <x:v>50</x:v>
      </x:c>
      <x:c r="F10" s="10" t="n">
        <x:f>C10+D10-E10</x:f>
        <x:v>100</x:v>
      </x:c>
      <x:c r="G10" s="11" t="n">
        <x:v>16.2</x:v>
      </x:c>
      <x:c r="H10" s="11" t="n">
        <x:f>F10*G10</x:f>
        <x:v>1620</x:v>
      </x:c>
      <x:c r="I10" s="10" t="n">
        <x:v>120</x:v>
      </x:c>
      <x:c r="J10" s="10" t="n">
        <x:f>MAX(0,I10-F10)</x:f>
        <x:v>20</x:v>
      </x:c>
    </x:row>
    <x:row r="11" ht="37" customHeight="1">
      <x:c r="A11" s="9" t="str">
        <x:v>FUT5</x:v>
      </x:c>
      <x:c r="B11" s="9" t="str">
        <x:v>Fût rempli 5 litres</x:v>
      </x:c>
      <x:c r="C11" s="9" t="n">
        <x:v>25</x:v>
      </x:c>
      <x:c r="D11" s="9" t="n">
        <x:v>10</x:v>
      </x:c>
      <x:c r="E11" s="9" t="n">
        <x:v>15</x:v>
      </x:c>
      <x:c r="F11" s="9" t="n">
        <x:f>C11+D11-E11</x:f>
        <x:v>20</x:v>
      </x:c>
      <x:c r="G11" s="12" t="n">
        <x:v>12</x:v>
      </x:c>
      <x:c r="H11" s="12" t="n">
        <x:f>F11*G11</x:f>
        <x:v>240</x:v>
      </x:c>
      <x:c r="I11" s="9" t="n">
        <x:v>15</x:v>
      </x:c>
      <x:c r="J11" s="9" t="n">
        <x:f>MAX(0,I11-F11)</x:f>
        <x:v>0</x:v>
      </x:c>
    </x:row>
    <x:row r="12" ht="37" customHeight="1">
      <x:c r="A12" s="10" t="str">
        <x:v>SIR50</x:v>
      </x:c>
      <x:c r="B12" s="10" t="str">
        <x:v>Sirop 50 cl</x:v>
      </x:c>
      <x:c r="C12" s="10" t="n">
        <x:v>180</x:v>
      </x:c>
      <x:c r="D12" s="10" t="n">
        <x:v>80</x:v>
      </x:c>
      <x:c r="E12" s="10" t="n">
        <x:v>60</x:v>
      </x:c>
      <x:c r="F12" s="10" t="n">
        <x:f>C12+D12-E12</x:f>
        <x:v>200</x:v>
      </x:c>
      <x:c r="G12" s="11" t="n">
        <x:v>3.5</x:v>
      </x:c>
      <x:c r="H12" s="11" t="n">
        <x:f>F12*G12</x:f>
        <x:v>700</x:v>
      </x:c>
      <x:c r="I12" s="10" t="n">
        <x:v>100</x:v>
      </x:c>
      <x:c r="J12" s="10" t="n">
        <x:f>MAX(0,I12-F12)</x:f>
        <x:v>0</x:v>
      </x:c>
    </x:row>
    <x:row r="13" ht="37" customHeight="1">
      <x:c r="A13" s="9" t="str">
        <x:v>EMB01</x:v>
      </x:c>
      <x:c r="B13" s="9" t="str">
        <x:v>Emballages divers équivalent unité</x:v>
      </x:c>
      <x:c r="C13" s="9" t="n">
        <x:v>350</x:v>
      </x:c>
      <x:c r="D13" s="9" t="n">
        <x:v>200</x:v>
      </x:c>
      <x:c r="E13" s="9" t="n">
        <x:v>150</x:v>
      </x:c>
      <x:c r="F13" s="9" t="n">
        <x:f>C13+D13-E13</x:f>
        <x:v>400</x:v>
      </x:c>
      <x:c r="G13" s="12" t="n">
        <x:v>0.9</x:v>
      </x:c>
      <x:c r="H13" s="12" t="n">
        <x:f>F13*G13</x:f>
        <x:v>360</x:v>
      </x:c>
      <x:c r="I13" s="9" t="n">
        <x:v>250</x:v>
      </x:c>
      <x:c r="J13" s="9" t="n">
        <x:f>MAX(0,I13-F13)</x:f>
        <x:v>0</x:v>
      </x:c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5" customHeight="1">
      <x:c r="A15" s="19" t="str">
        <x:v>Valeur totale</x:v>
      </x:c>
      <x:c r="B15" s="19"/>
      <x:c r="C15" s="19"/>
      <x:c r="D15" s="19"/>
      <x:c r="E15" s="19"/>
      <x:c r="F15" s="19"/>
      <x:c r="G15" s="19"/>
      <x:c r="H15" s="20" t="n">
        <x:f>SUM(H6:H13)</x:f>
        <x:v>7200</x:v>
      </x:c>
      <x:c r="I15" s="19"/>
      <x:c r="J15" s="19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>
      <x:c r="A17" s="21" t="str">
        <x:v>Les stocks de bouteilles n’incluent pas celles déjà assemblées en coffrets : pas de double comptage.</x:v>
      </x:c>
    </x:row>
    <x:row r="18">
      <x:c r="A18" s="21" t="str">
        <x:v>Valeur totale liée au bilan du document 13. Les mouvements incluent tous les canaux et assemblages.</x:v>
      </x:c>
    </x:row>
  </x:sheetData>
  <x:conditionalFormatting sqref="J6:J13">
    <x:cfRule type="cellIs" dxfId="0" priority="1" operator="greaterThan">
      <x:formula>0</x:formula>
    </x:cfRule>
  </x:conditionalFormatting>
  <x:pageMargins left="0.7" right="0.7" top="0.75" bottom="0.75" header="0.3" footer="0.3"/>
</x:worksheet>
</file>