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3fd0b455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andes" sheetId="1" r:id="R5ce090d120c143e7"/>
    <x:sheet xmlns:r="http://schemas.openxmlformats.org/officeDocument/2006/relationships" name="Lignes" sheetId="2" r:id="Rf3bf71227a574b72"/>
    <x:sheet xmlns:r="http://schemas.openxmlformats.org/officeDocument/2006/relationships" name="Synthese" sheetId="3" r:id="Rb224d409ba3c43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&quot; €&quot;_);[Red](#,##0.00&quot; €&quot;);&quot;—&quot;_)"/>
  </x:numFmts>
  <x:fonts count="10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6305c2b344992" /><Relationship Type="http://schemas.openxmlformats.org/officeDocument/2006/relationships/theme" Target="/xl/theme/theme1.xml" Id="R2183dc3b62e747fa" /><Relationship Type="http://schemas.openxmlformats.org/officeDocument/2006/relationships/sharedStrings" Target="/xl/sharedStrings.xml" Id="R7390d843c1364d3e" /><Relationship Type="http://schemas.openxmlformats.org/officeDocument/2006/relationships/worksheet" Target="/xl/worksheets/sheet1.xml" Id="R5ce090d120c143e7" /><Relationship Type="http://schemas.openxmlformats.org/officeDocument/2006/relationships/worksheet" Target="/xl/worksheets/sheet2.xml" Id="Rf3bf71227a574b72" /><Relationship Type="http://schemas.openxmlformats.org/officeDocument/2006/relationships/worksheet" Target="/xl/worksheets/sheet3.xml" Id="Rb224d409ba3c43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8" hidden="0" customWidth="1"/>
    <x:col min="5" max="5" width="17" hidden="0" customWidth="1"/>
    <x:col min="6" max="6" width="16" hidden="0" customWidth="1"/>
    <x:col min="7" max="7" width="18" hidden="0" customWidth="1"/>
    <x:col min="8" max="8" width="16" hidden="0" customWidth="1"/>
    <x:col min="9" max="9" width="18" hidden="0" customWidth="1"/>
  </x:cols>
  <x:sheetData>
    <x:row r="1" ht="34" customHeight="1">
      <x:c r="A1" s="3" t="str">
        <x:v>120 commandes e-shop</x:v>
      </x:c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5" t="str">
        <x:v>Échantillon fictif août 2026 • aucune représentativité du CRM global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8" t="str">
        <x:v>Commande</x:v>
      </x:c>
      <x:c r="B5" s="8" t="str">
        <x:v>Client</x:v>
      </x:c>
      <x:c r="C5" s="8" t="str">
        <x:v>Date</x:v>
      </x:c>
      <x:c r="D5" s="8" t="str">
        <x:v>Produits TTC</x:v>
      </x:c>
      <x:c r="E5" s="8" t="str">
        <x:v>Livraison</x:v>
      </x:c>
      <x:c r="F5" s="8" t="str">
        <x:v>Consigne</x:v>
      </x:c>
      <x:c r="G5" s="8" t="str">
        <x:v>Total TTC</x:v>
      </x:c>
      <x:c r="H5" s="8" t="str">
        <x:v>État</x:v>
      </x:c>
      <x:c r="I5" s="8" t="str">
        <x:v>Source</x:v>
      </x:c>
    </x:row>
    <x:row r="6" ht="25" customHeight="1">
      <x:c r="A6" s="10" t="str">
        <x:v>CC2608-001</x:v>
      </x:c>
      <x:c r="B6" s="10" t="str">
        <x:v>CL-001</x:v>
      </x:c>
      <x:c r="C6" s="11" t="n">
        <x:v>46235</x:v>
      </x:c>
      <x:c r="D6" s="15" t="n">
        <x:f>SUMIF('Lignes'!$A$6:$A$165,A6,'Lignes'!$H$6:$H$165)</x:f>
        <x:v>3.5</x:v>
      </x:c>
      <x:c r="E6" s="15" t="n">
        <x:f>IF(D6&gt;=45,0,5.9)</x:f>
        <x:v>5.9</x:v>
      </x:c>
      <x:c r="F6" s="15" t="n">
        <x:f>SUMIF('Lignes'!$A$6:$A$165,A6,'Lignes'!$J$6:$J$165)</x:f>
        <x:v>0</x:v>
      </x:c>
      <x:c r="G6" s="15" t="n">
        <x:f>SUM(D6:F6)</x:f>
        <x:v>9.4</x:v>
      </x:c>
      <x:c r="H6" s="10" t="str">
        <x:v>Livrée</x:v>
      </x:c>
      <x:c r="I6" s="10" t="str">
        <x:v>Newsletter</x:v>
      </x:c>
    </x:row>
    <x:row r="7" ht="25" customHeight="1">
      <x:c r="A7" s="9" t="str">
        <x:v>CC2608-002</x:v>
      </x:c>
      <x:c r="B7" s="9" t="str">
        <x:v>CL-002</x:v>
      </x:c>
      <x:c r="C7" s="12" t="n">
        <x:v>46236</x:v>
      </x:c>
      <x:c r="D7" s="14" t="n">
        <x:f>SUMIF('Lignes'!$A$6:$A$165,A7,'Lignes'!$H$6:$H$165)</x:f>
        <x:v>39</x:v>
      </x:c>
      <x:c r="E7" s="14" t="n">
        <x:f>IF(D7&gt;=45,0,5.9)</x:f>
        <x:v>5.9</x:v>
      </x:c>
      <x:c r="F7" s="14" t="n">
        <x:f>SUMIF('Lignes'!$A$6:$A$165,A7,'Lignes'!$J$6:$J$165)</x:f>
        <x:v>15</x:v>
      </x:c>
      <x:c r="G7" s="14" t="n">
        <x:f>SUM(D7:F7)</x:f>
        <x:v>59.9</x:v>
      </x:c>
      <x:c r="H7" s="9" t="str">
        <x:v>Livrée</x:v>
      </x:c>
      <x:c r="I7" s="9" t="str">
        <x:v>Meta</x:v>
      </x:c>
    </x:row>
    <x:row r="8" ht="25" customHeight="1">
      <x:c r="A8" s="10" t="str">
        <x:v>CC2608-003</x:v>
      </x:c>
      <x:c r="B8" s="10" t="str">
        <x:v>CL-003</x:v>
      </x:c>
      <x:c r="C8" s="11" t="n">
        <x:v>46237</x:v>
      </x:c>
      <x:c r="D8" s="13" t="n">
        <x:f>SUMIF('Lignes'!$A$6:$A$165,A8,'Lignes'!$H$6:$H$165)</x:f>
        <x:v>98</x:v>
      </x:c>
      <x:c r="E8" s="13" t="n">
        <x:f>IF(D8&gt;=45,0,5.9)</x:f>
        <x:v>0</x:v>
      </x:c>
      <x:c r="F8" s="13" t="n">
        <x:f>SUMIF('Lignes'!$A$6:$A$165,A8,'Lignes'!$J$6:$J$165)</x:f>
        <x:v>0</x:v>
      </x:c>
      <x:c r="G8" s="13" t="n">
        <x:f>SUM(D8:F8)</x:f>
        <x:v>98</x:v>
      </x:c>
      <x:c r="H8" s="10" t="str">
        <x:v>Livrée</x:v>
      </x:c>
      <x:c r="I8" s="10" t="str">
        <x:v>Recherche</x:v>
      </x:c>
    </x:row>
    <x:row r="9" ht="25" customHeight="1">
      <x:c r="A9" s="9" t="str">
        <x:v>CC2608-004</x:v>
      </x:c>
      <x:c r="B9" s="9" t="str">
        <x:v>CL-004</x:v>
      </x:c>
      <x:c r="C9" s="12" t="n">
        <x:v>46238</x:v>
      </x:c>
      <x:c r="D9" s="14" t="n">
        <x:f>SUMIF('Lignes'!$A$6:$A$165,A9,'Lignes'!$H$6:$H$165)</x:f>
        <x:v>78</x:v>
      </x:c>
      <x:c r="E9" s="14" t="n">
        <x:f>IF(D9&gt;=45,0,5.9)</x:f>
        <x:v>0</x:v>
      </x:c>
      <x:c r="F9" s="14" t="n">
        <x:f>SUMIF('Lignes'!$A$6:$A$165,A9,'Lignes'!$J$6:$J$165)</x:f>
        <x:v>30</x:v>
      </x:c>
      <x:c r="G9" s="14" t="n">
        <x:f>SUM(D9:F9)</x:f>
        <x:v>108</x:v>
      </x:c>
      <x:c r="H9" s="9" t="str">
        <x:v>Livrée</x:v>
      </x:c>
      <x:c r="I9" s="9" t="str">
        <x:v>Direct</x:v>
      </x:c>
    </x:row>
    <x:row r="10" ht="25" customHeight="1">
      <x:c r="A10" s="10" t="str">
        <x:v>CC2608-005</x:v>
      </x:c>
      <x:c r="B10" s="10" t="str">
        <x:v>CL-005</x:v>
      </x:c>
      <x:c r="C10" s="11" t="n">
        <x:v>46239</x:v>
      </x:c>
      <x:c r="D10" s="13" t="n">
        <x:f>SUMIF('Lignes'!$A$6:$A$165,A10,'Lignes'!$H$6:$H$165)</x:f>
        <x:v>57</x:v>
      </x:c>
      <x:c r="E10" s="13" t="n">
        <x:f>IF(D10&gt;=45,0,5.9)</x:f>
        <x:v>0</x:v>
      </x:c>
      <x:c r="F10" s="13" t="n">
        <x:f>SUMIF('Lignes'!$A$6:$A$165,A10,'Lignes'!$J$6:$J$165)</x:f>
        <x:v>0</x:v>
      </x:c>
      <x:c r="G10" s="13" t="n">
        <x:f>SUM(D10:F10)</x:f>
        <x:v>57</x:v>
      </x:c>
      <x:c r="H10" s="10" t="str">
        <x:v>Livrée</x:v>
      </x:c>
      <x:c r="I10" s="10" t="str">
        <x:v>Newsletter</x:v>
      </x:c>
    </x:row>
    <x:row r="11" ht="25" customHeight="1">
      <x:c r="A11" s="9" t="str">
        <x:v>CC2608-006</x:v>
      </x:c>
      <x:c r="B11" s="9" t="str">
        <x:v>CL-006</x:v>
      </x:c>
      <x:c r="C11" s="12" t="n">
        <x:v>46240</x:v>
      </x:c>
      <x:c r="D11" s="14" t="n">
        <x:f>SUMIF('Lignes'!$A$6:$A$165,A11,'Lignes'!$H$6:$H$165)</x:f>
        <x:v>46.6</x:v>
      </x:c>
      <x:c r="E11" s="14" t="n">
        <x:f>IF(D11&gt;=45,0,5.9)</x:f>
        <x:v>0</x:v>
      </x:c>
      <x:c r="F11" s="14" t="n">
        <x:f>SUMIF('Lignes'!$A$6:$A$165,A11,'Lignes'!$J$6:$J$165)</x:f>
        <x:v>15</x:v>
      </x:c>
      <x:c r="G11" s="14" t="n">
        <x:f>SUM(D11:F11)</x:f>
        <x:v>61.6</x:v>
      </x:c>
      <x:c r="H11" s="9" t="str">
        <x:v>Livrée</x:v>
      </x:c>
      <x:c r="I11" s="9" t="str">
        <x:v>Meta</x:v>
      </x:c>
    </x:row>
    <x:row r="12" ht="25" customHeight="1">
      <x:c r="A12" s="10" t="str">
        <x:v>CC2608-007</x:v>
      </x:c>
      <x:c r="B12" s="10" t="str">
        <x:v>CL-007</x:v>
      </x:c>
      <x:c r="C12" s="11" t="n">
        <x:v>46241</x:v>
      </x:c>
      <x:c r="D12" s="13" t="n">
        <x:f>SUMIF('Lignes'!$A$6:$A$165,A12,'Lignes'!$H$6:$H$165)</x:f>
        <x:v>7.6</x:v>
      </x:c>
      <x:c r="E12" s="13" t="n">
        <x:f>IF(D12&gt;=45,0,5.9)</x:f>
        <x:v>5.9</x:v>
      </x:c>
      <x:c r="F12" s="13" t="n">
        <x:f>SUMIF('Lignes'!$A$6:$A$165,A12,'Lignes'!$J$6:$J$165)</x:f>
        <x:v>0</x:v>
      </x:c>
      <x:c r="G12" s="13" t="n">
        <x:f>SUM(D12:F12)</x:f>
        <x:v>13.5</x:v>
      </x:c>
      <x:c r="H12" s="10" t="str">
        <x:v>Livrée</x:v>
      </x:c>
      <x:c r="I12" s="10" t="str">
        <x:v>Recherche</x:v>
      </x:c>
    </x:row>
    <x:row r="13" ht="25" customHeight="1">
      <x:c r="A13" s="9" t="str">
        <x:v>CC2608-008</x:v>
      </x:c>
      <x:c r="B13" s="9" t="str">
        <x:v>CL-008</x:v>
      </x:c>
      <x:c r="C13" s="12" t="n">
        <x:v>46242</x:v>
      </x:c>
      <x:c r="D13" s="14" t="n">
        <x:f>SUMIF('Lignes'!$A$6:$A$165,A13,'Lignes'!$H$6:$H$165)</x:f>
        <x:v>3.5</x:v>
      </x:c>
      <x:c r="E13" s="14" t="n">
        <x:f>IF(D13&gt;=45,0,5.9)</x:f>
        <x:v>5.9</x:v>
      </x:c>
      <x:c r="F13" s="14" t="n">
        <x:f>SUMIF('Lignes'!$A$6:$A$165,A13,'Lignes'!$J$6:$J$165)</x:f>
        <x:v>0</x:v>
      </x:c>
      <x:c r="G13" s="14" t="n">
        <x:f>SUM(D13:F13)</x:f>
        <x:v>9.4</x:v>
      </x:c>
      <x:c r="H13" s="9" t="str">
        <x:v>Livrée</x:v>
      </x:c>
      <x:c r="I13" s="9" t="str">
        <x:v>Direct</x:v>
      </x:c>
    </x:row>
    <x:row r="14" ht="25" customHeight="1">
      <x:c r="A14" s="10" t="str">
        <x:v>CC2608-009</x:v>
      </x:c>
      <x:c r="B14" s="10" t="str">
        <x:v>CL-009</x:v>
      </x:c>
      <x:c r="C14" s="11" t="n">
        <x:v>46243</x:v>
      </x:c>
      <x:c r="D14" s="13" t="n">
        <x:f>SUMIF('Lignes'!$A$6:$A$165,A14,'Lignes'!$H$6:$H$165)</x:f>
        <x:v>63.5</x:v>
      </x:c>
      <x:c r="E14" s="13" t="n">
        <x:f>IF(D14&gt;=45,0,5.9)</x:f>
        <x:v>0</x:v>
      </x:c>
      <x:c r="F14" s="13" t="n">
        <x:f>SUMIF('Lignes'!$A$6:$A$165,A14,'Lignes'!$J$6:$J$165)</x:f>
        <x:v>0</x:v>
      </x:c>
      <x:c r="G14" s="13" t="n">
        <x:f>SUM(D14:F14)</x:f>
        <x:v>63.5</x:v>
      </x:c>
      <x:c r="H14" s="10" t="str">
        <x:v>Livrée</x:v>
      </x:c>
      <x:c r="I14" s="10" t="str">
        <x:v>Newsletter</x:v>
      </x:c>
    </x:row>
    <x:row r="15" ht="25" customHeight="1">
      <x:c r="A15" s="9" t="str">
        <x:v>CC2608-010</x:v>
      </x:c>
      <x:c r="B15" s="9" t="str">
        <x:v>CL-010</x:v>
      </x:c>
      <x:c r="C15" s="12" t="n">
        <x:v>46244</x:v>
      </x:c>
      <x:c r="D15" s="14" t="n">
        <x:f>SUMIF('Lignes'!$A$6:$A$165,A15,'Lignes'!$H$6:$H$165)</x:f>
        <x:v>7</x:v>
      </x:c>
      <x:c r="E15" s="14" t="n">
        <x:f>IF(D15&gt;=45,0,5.9)</x:f>
        <x:v>5.9</x:v>
      </x:c>
      <x:c r="F15" s="14" t="n">
        <x:f>SUMIF('Lignes'!$A$6:$A$165,A15,'Lignes'!$J$6:$J$165)</x:f>
        <x:v>0</x:v>
      </x:c>
      <x:c r="G15" s="14" t="n">
        <x:f>SUM(D15:F15)</x:f>
        <x:v>12.9</x:v>
      </x:c>
      <x:c r="H15" s="9" t="str">
        <x:v>Livrée</x:v>
      </x:c>
      <x:c r="I15" s="9" t="str">
        <x:v>Meta</x:v>
      </x:c>
    </x:row>
    <x:row r="16" ht="25" customHeight="1">
      <x:c r="A16" s="10" t="str">
        <x:v>CC2608-011</x:v>
      </x:c>
      <x:c r="B16" s="10" t="str">
        <x:v>CL-011</x:v>
      </x:c>
      <x:c r="C16" s="11" t="n">
        <x:v>46245</x:v>
      </x:c>
      <x:c r="D16" s="13" t="n">
        <x:f>SUMIF('Lignes'!$A$6:$A$165,A16,'Lignes'!$H$6:$H$165)</x:f>
        <x:v>42</x:v>
      </x:c>
      <x:c r="E16" s="13" t="n">
        <x:f>IF(D16&gt;=45,0,5.9)</x:f>
        <x:v>5.9</x:v>
      </x:c>
      <x:c r="F16" s="13" t="n">
        <x:f>SUMIF('Lignes'!$A$6:$A$165,A16,'Lignes'!$J$6:$J$165)</x:f>
        <x:v>0</x:v>
      </x:c>
      <x:c r="G16" s="13" t="n">
        <x:f>SUM(D16:F16)</x:f>
        <x:v>47.9</x:v>
      </x:c>
      <x:c r="H16" s="10" t="str">
        <x:v>Livrée</x:v>
      </x:c>
      <x:c r="I16" s="10" t="str">
        <x:v>Recherche</x:v>
      </x:c>
    </x:row>
    <x:row r="17" ht="25" customHeight="1">
      <x:c r="A17" s="9" t="str">
        <x:v>CC2608-012</x:v>
      </x:c>
      <x:c r="B17" s="9" t="str">
        <x:v>CL-012</x:v>
      </x:c>
      <x:c r="C17" s="12" t="n">
        <x:v>46246</x:v>
      </x:c>
      <x:c r="D17" s="14" t="n">
        <x:f>SUMIF('Lignes'!$A$6:$A$165,A17,'Lignes'!$H$6:$H$165)</x:f>
        <x:v>243</x:v>
      </x:c>
      <x:c r="E17" s="14" t="n">
        <x:f>IF(D17&gt;=45,0,5.9)</x:f>
        <x:v>0</x:v>
      </x:c>
      <x:c r="F17" s="14" t="n">
        <x:f>SUMIF('Lignes'!$A$6:$A$165,A17,'Lignes'!$J$6:$J$165)</x:f>
        <x:v>45</x:v>
      </x:c>
      <x:c r="G17" s="14" t="n">
        <x:f>SUM(D17:F17)</x:f>
        <x:v>288</x:v>
      </x:c>
      <x:c r="H17" s="9" t="str">
        <x:v>Livrée</x:v>
      </x:c>
      <x:c r="I17" s="9" t="str">
        <x:v>Direct</x:v>
      </x:c>
    </x:row>
    <x:row r="18" ht="25" customHeight="1">
      <x:c r="A18" s="10" t="str">
        <x:v>CC2608-013</x:v>
      </x:c>
      <x:c r="B18" s="10" t="str">
        <x:v>CL-013</x:v>
      </x:c>
      <x:c r="C18" s="11" t="n">
        <x:v>46247</x:v>
      </x:c>
      <x:c r="D18" s="13" t="n">
        <x:f>SUMIF('Lignes'!$A$6:$A$165,A18,'Lignes'!$H$6:$H$165)</x:f>
        <x:v>61.5</x:v>
      </x:c>
      <x:c r="E18" s="13" t="n">
        <x:f>IF(D18&gt;=45,0,5.9)</x:f>
        <x:v>0</x:v>
      </x:c>
      <x:c r="F18" s="13" t="n">
        <x:f>SUMIF('Lignes'!$A$6:$A$165,A18,'Lignes'!$J$6:$J$165)</x:f>
        <x:v>0</x:v>
      </x:c>
      <x:c r="G18" s="13" t="n">
        <x:f>SUM(D18:F18)</x:f>
        <x:v>61.5</x:v>
      </x:c>
      <x:c r="H18" s="10" t="str">
        <x:v>Livrée</x:v>
      </x:c>
      <x:c r="I18" s="10" t="str">
        <x:v>Newsletter</x:v>
      </x:c>
    </x:row>
    <x:row r="19" ht="25" customHeight="1">
      <x:c r="A19" s="9" t="str">
        <x:v>CC2608-014</x:v>
      </x:c>
      <x:c r="B19" s="9" t="str">
        <x:v>CL-014</x:v>
      </x:c>
      <x:c r="C19" s="12" t="n">
        <x:v>46248</x:v>
      </x:c>
      <x:c r="D19" s="14" t="n">
        <x:f>SUMIF('Lignes'!$A$6:$A$165,A19,'Lignes'!$H$6:$H$165)</x:f>
        <x:v>19</x:v>
      </x:c>
      <x:c r="E19" s="14" t="n">
        <x:f>IF(D19&gt;=45,0,5.9)</x:f>
        <x:v>5.9</x:v>
      </x:c>
      <x:c r="F19" s="14" t="n">
        <x:f>SUMIF('Lignes'!$A$6:$A$165,A19,'Lignes'!$J$6:$J$165)</x:f>
        <x:v>0</x:v>
      </x:c>
      <x:c r="G19" s="14" t="n">
        <x:f>SUM(D19:F19)</x:f>
        <x:v>24.9</x:v>
      </x:c>
      <x:c r="H19" s="9" t="str">
        <x:v>Livrée</x:v>
      </x:c>
      <x:c r="I19" s="9" t="str">
        <x:v>Meta</x:v>
      </x:c>
    </x:row>
    <x:row r="20" ht="25" customHeight="1">
      <x:c r="A20" s="10" t="str">
        <x:v>CC2608-015</x:v>
      </x:c>
      <x:c r="B20" s="10" t="str">
        <x:v>CL-015</x:v>
      </x:c>
      <x:c r="C20" s="11" t="n">
        <x:v>46249</x:v>
      </x:c>
      <x:c r="D20" s="13" t="n">
        <x:f>SUMIF('Lignes'!$A$6:$A$165,A20,'Lignes'!$H$6:$H$165)</x:f>
        <x:v>128.4</x:v>
      </x:c>
      <x:c r="E20" s="13" t="n">
        <x:f>IF(D20&gt;=45,0,5.9)</x:f>
        <x:v>0</x:v>
      </x:c>
      <x:c r="F20" s="13" t="n">
        <x:f>SUMIF('Lignes'!$A$6:$A$165,A20,'Lignes'!$J$6:$J$165)</x:f>
        <x:v>45</x:v>
      </x:c>
      <x:c r="G20" s="13" t="n">
        <x:f>SUM(D20:F20)</x:f>
        <x:v>173.4</x:v>
      </x:c>
      <x:c r="H20" s="10" t="str">
        <x:v>Livrée</x:v>
      </x:c>
      <x:c r="I20" s="10" t="str">
        <x:v>Recherche</x:v>
      </x:c>
    </x:row>
    <x:row r="21" ht="25" customHeight="1">
      <x:c r="A21" s="9" t="str">
        <x:v>CC2608-016</x:v>
      </x:c>
      <x:c r="B21" s="9" t="str">
        <x:v>CL-016</x:v>
      </x:c>
      <x:c r="C21" s="12" t="n">
        <x:v>46250</x:v>
      </x:c>
      <x:c r="D21" s="14" t="n">
        <x:f>SUMIF('Lignes'!$A$6:$A$165,A21,'Lignes'!$H$6:$H$165)</x:f>
        <x:v>7</x:v>
      </x:c>
      <x:c r="E21" s="14" t="n">
        <x:f>IF(D21&gt;=45,0,5.9)</x:f>
        <x:v>5.9</x:v>
      </x:c>
      <x:c r="F21" s="14" t="n">
        <x:f>SUMIF('Lignes'!$A$6:$A$165,A21,'Lignes'!$J$6:$J$165)</x:f>
        <x:v>0</x:v>
      </x:c>
      <x:c r="G21" s="14" t="n">
        <x:f>SUM(D21:F21)</x:f>
        <x:v>12.9</x:v>
      </x:c>
      <x:c r="H21" s="9" t="str">
        <x:v>Livrée</x:v>
      </x:c>
      <x:c r="I21" s="9" t="str">
        <x:v>Direct</x:v>
      </x:c>
    </x:row>
    <x:row r="22" ht="25" customHeight="1">
      <x:c r="A22" s="10" t="str">
        <x:v>CC2608-017</x:v>
      </x:c>
      <x:c r="B22" s="10" t="str">
        <x:v>CL-017</x:v>
      </x:c>
      <x:c r="C22" s="11" t="n">
        <x:v>46251</x:v>
      </x:c>
      <x:c r="D22" s="13" t="n">
        <x:f>SUMIF('Lignes'!$A$6:$A$165,A22,'Lignes'!$H$6:$H$165)</x:f>
        <x:v>11.4</x:v>
      </x:c>
      <x:c r="E22" s="13" t="n">
        <x:f>IF(D22&gt;=45,0,5.9)</x:f>
        <x:v>5.9</x:v>
      </x:c>
      <x:c r="F22" s="13" t="n">
        <x:f>SUMIF('Lignes'!$A$6:$A$165,A22,'Lignes'!$J$6:$J$165)</x:f>
        <x:v>0</x:v>
      </x:c>
      <x:c r="G22" s="13" t="n">
        <x:f>SUM(D22:F22)</x:f>
        <x:v>17.3</x:v>
      </x:c>
      <x:c r="H22" s="10" t="str">
        <x:v>Livrée</x:v>
      </x:c>
      <x:c r="I22" s="10" t="str">
        <x:v>Newsletter</x:v>
      </x:c>
    </x:row>
    <x:row r="23" ht="25" customHeight="1">
      <x:c r="A23" s="9" t="str">
        <x:v>CC2608-018</x:v>
      </x:c>
      <x:c r="B23" s="9" t="str">
        <x:v>CL-018</x:v>
      </x:c>
      <x:c r="C23" s="12" t="n">
        <x:v>46252</x:v>
      </x:c>
      <x:c r="D23" s="14" t="n">
        <x:f>SUMIF('Lignes'!$A$6:$A$165,A23,'Lignes'!$H$6:$H$165)</x:f>
        <x:v>59.5</x:v>
      </x:c>
      <x:c r="E23" s="14" t="n">
        <x:f>IF(D23&gt;=45,0,5.9)</x:f>
        <x:v>0</x:v>
      </x:c>
      <x:c r="F23" s="14" t="n">
        <x:f>SUMIF('Lignes'!$A$6:$A$165,A23,'Lignes'!$J$6:$J$165)</x:f>
        <x:v>15</x:v>
      </x:c>
      <x:c r="G23" s="14" t="n">
        <x:f>SUM(D23:F23)</x:f>
        <x:v>74.5</x:v>
      </x:c>
      <x:c r="H23" s="9" t="str">
        <x:v>Livrée</x:v>
      </x:c>
      <x:c r="I23" s="9" t="str">
        <x:v>Meta</x:v>
      </x:c>
    </x:row>
    <x:row r="24" ht="25" customHeight="1">
      <x:c r="A24" s="10" t="str">
        <x:v>CC2608-019</x:v>
      </x:c>
      <x:c r="B24" s="10" t="str">
        <x:v>CL-019</x:v>
      </x:c>
      <x:c r="C24" s="11" t="n">
        <x:v>46253</x:v>
      </x:c>
      <x:c r="D24" s="13" t="n">
        <x:f>SUMIF('Lignes'!$A$6:$A$165,A24,'Lignes'!$H$6:$H$165)</x:f>
        <x:v>10.5</x:v>
      </x:c>
      <x:c r="E24" s="13" t="n">
        <x:f>IF(D24&gt;=45,0,5.9)</x:f>
        <x:v>5.9</x:v>
      </x:c>
      <x:c r="F24" s="13" t="n">
        <x:f>SUMIF('Lignes'!$A$6:$A$165,A24,'Lignes'!$J$6:$J$165)</x:f>
        <x:v>0</x:v>
      </x:c>
      <x:c r="G24" s="13" t="n">
        <x:f>SUM(D24:F24)</x:f>
        <x:v>16.4</x:v>
      </x:c>
      <x:c r="H24" s="10" t="str">
        <x:v>Livrée</x:v>
      </x:c>
      <x:c r="I24" s="10" t="str">
        <x:v>Recherche</x:v>
      </x:c>
    </x:row>
    <x:row r="25" ht="25" customHeight="1">
      <x:c r="A25" s="9" t="str">
        <x:v>CC2608-020</x:v>
      </x:c>
      <x:c r="B25" s="9" t="str">
        <x:v>CL-020</x:v>
      </x:c>
      <x:c r="C25" s="12" t="n">
        <x:v>46254</x:v>
      </x:c>
      <x:c r="D25" s="14" t="n">
        <x:f>SUMIF('Lignes'!$A$6:$A$165,A25,'Lignes'!$H$6:$H$165)</x:f>
        <x:v>7.6</x:v>
      </x:c>
      <x:c r="E25" s="14" t="n">
        <x:f>IF(D25&gt;=45,0,5.9)</x:f>
        <x:v>5.9</x:v>
      </x:c>
      <x:c r="F25" s="14" t="n">
        <x:f>SUMIF('Lignes'!$A$6:$A$165,A25,'Lignes'!$J$6:$J$165)</x:f>
        <x:v>0</x:v>
      </x:c>
      <x:c r="G25" s="14" t="n">
        <x:f>SUM(D25:F25)</x:f>
        <x:v>13.5</x:v>
      </x:c>
      <x:c r="H25" s="9" t="str">
        <x:v>Livrée</x:v>
      </x:c>
      <x:c r="I25" s="9" t="str">
        <x:v>Direct</x:v>
      </x:c>
    </x:row>
    <x:row r="26" ht="25" customHeight="1">
      <x:c r="A26" s="10" t="str">
        <x:v>CC2608-021</x:v>
      </x:c>
      <x:c r="B26" s="10" t="str">
        <x:v>CL-021</x:v>
      </x:c>
      <x:c r="C26" s="11" t="n">
        <x:v>46255</x:v>
      </x:c>
      <x:c r="D26" s="13" t="n">
        <x:f>SUMIF('Lignes'!$A$6:$A$165,A26,'Lignes'!$H$6:$H$165)</x:f>
        <x:v>31</x:v>
      </x:c>
      <x:c r="E26" s="13" t="n">
        <x:f>IF(D26&gt;=45,0,5.9)</x:f>
        <x:v>5.9</x:v>
      </x:c>
      <x:c r="F26" s="13" t="n">
        <x:f>SUMIF('Lignes'!$A$6:$A$165,A26,'Lignes'!$J$6:$J$165)</x:f>
        <x:v>0</x:v>
      </x:c>
      <x:c r="G26" s="13" t="n">
        <x:f>SUM(D26:F26)</x:f>
        <x:v>36.9</x:v>
      </x:c>
      <x:c r="H26" s="10" t="str">
        <x:v>Livrée</x:v>
      </x:c>
      <x:c r="I26" s="10" t="str">
        <x:v>Newsletter</x:v>
      </x:c>
    </x:row>
    <x:row r="27" ht="25" customHeight="1">
      <x:c r="A27" s="9" t="str">
        <x:v>CC2608-022</x:v>
      </x:c>
      <x:c r="B27" s="9" t="str">
        <x:v>CL-022</x:v>
      </x:c>
      <x:c r="C27" s="12" t="n">
        <x:v>46256</x:v>
      </x:c>
      <x:c r="D27" s="14" t="n">
        <x:f>SUMIF('Lignes'!$A$6:$A$165,A27,'Lignes'!$H$6:$H$165)</x:f>
        <x:v>3.8</x:v>
      </x:c>
      <x:c r="E27" s="14" t="n">
        <x:f>IF(D27&gt;=45,0,5.9)</x:f>
        <x:v>5.9</x:v>
      </x:c>
      <x:c r="F27" s="14" t="n">
        <x:f>SUMIF('Lignes'!$A$6:$A$165,A27,'Lignes'!$J$6:$J$165)</x:f>
        <x:v>0</x:v>
      </x:c>
      <x:c r="G27" s="14" t="n">
        <x:f>SUM(D27:F27)</x:f>
        <x:v>9.7</x:v>
      </x:c>
      <x:c r="H27" s="9" t="str">
        <x:v>Livrée</x:v>
      </x:c>
      <x:c r="I27" s="9" t="str">
        <x:v>Meta</x:v>
      </x:c>
    </x:row>
    <x:row r="28" ht="25" customHeight="1">
      <x:c r="A28" s="10" t="str">
        <x:v>CC2608-023</x:v>
      </x:c>
      <x:c r="B28" s="10" t="str">
        <x:v>CL-023</x:v>
      </x:c>
      <x:c r="C28" s="11" t="n">
        <x:v>46257</x:v>
      </x:c>
      <x:c r="D28" s="13" t="n">
        <x:f>SUMIF('Lignes'!$A$6:$A$165,A28,'Lignes'!$H$6:$H$165)</x:f>
        <x:v>7</x:v>
      </x:c>
      <x:c r="E28" s="13" t="n">
        <x:f>IF(D28&gt;=45,0,5.9)</x:f>
        <x:v>5.9</x:v>
      </x:c>
      <x:c r="F28" s="13" t="n">
        <x:f>SUMIF('Lignes'!$A$6:$A$165,A28,'Lignes'!$J$6:$J$165)</x:f>
        <x:v>0</x:v>
      </x:c>
      <x:c r="G28" s="13" t="n">
        <x:f>SUM(D28:F28)</x:f>
        <x:v>12.9</x:v>
      </x:c>
      <x:c r="H28" s="10" t="str">
        <x:v>Livrée</x:v>
      </x:c>
      <x:c r="I28" s="10" t="str">
        <x:v>Recherche</x:v>
      </x:c>
    </x:row>
    <x:row r="29" ht="25" customHeight="1">
      <x:c r="A29" s="9" t="str">
        <x:v>CC2608-024</x:v>
      </x:c>
      <x:c r="B29" s="9" t="str">
        <x:v>CL-024</x:v>
      </x:c>
      <x:c r="C29" s="12" t="n">
        <x:v>46258</x:v>
      </x:c>
      <x:c r="D29" s="14" t="n">
        <x:f>SUMIF('Lignes'!$A$6:$A$165,A29,'Lignes'!$H$6:$H$165)</x:f>
        <x:v>69.1</x:v>
      </x:c>
      <x:c r="E29" s="14" t="n">
        <x:f>IF(D29&gt;=45,0,5.9)</x:f>
        <x:v>0</x:v>
      </x:c>
      <x:c r="F29" s="14" t="n">
        <x:f>SUMIF('Lignes'!$A$6:$A$165,A29,'Lignes'!$J$6:$J$165)</x:f>
        <x:v>0</x:v>
      </x:c>
      <x:c r="G29" s="14" t="n">
        <x:f>SUM(D29:F29)</x:f>
        <x:v>69.1</x:v>
      </x:c>
      <x:c r="H29" s="9" t="str">
        <x:v>Livrée</x:v>
      </x:c>
      <x:c r="I29" s="9" t="str">
        <x:v>Direct</x:v>
      </x:c>
    </x:row>
    <x:row r="30" ht="25" customHeight="1">
      <x:c r="A30" s="10" t="str">
        <x:v>CC2608-025</x:v>
      </x:c>
      <x:c r="B30" s="10" t="str">
        <x:v>CL-025</x:v>
      </x:c>
      <x:c r="C30" s="11" t="n">
        <x:v>46259</x:v>
      </x:c>
      <x:c r="D30" s="13" t="n">
        <x:f>SUMIF('Lignes'!$A$6:$A$165,A30,'Lignes'!$H$6:$H$165)</x:f>
        <x:v>25.5</x:v>
      </x:c>
      <x:c r="E30" s="13" t="n">
        <x:f>IF(D30&gt;=45,0,5.9)</x:f>
        <x:v>5.9</x:v>
      </x:c>
      <x:c r="F30" s="13" t="n">
        <x:f>SUMIF('Lignes'!$A$6:$A$165,A30,'Lignes'!$J$6:$J$165)</x:f>
        <x:v>0</x:v>
      </x:c>
      <x:c r="G30" s="13" t="n">
        <x:f>SUM(D30:F30)</x:f>
        <x:v>31.4</x:v>
      </x:c>
      <x:c r="H30" s="10" t="str">
        <x:v>Livrée</x:v>
      </x:c>
      <x:c r="I30" s="10" t="str">
        <x:v>Newsletter</x:v>
      </x:c>
    </x:row>
    <x:row r="31" ht="25" customHeight="1">
      <x:c r="A31" s="9" t="str">
        <x:v>CC2608-026</x:v>
      </x:c>
      <x:c r="B31" s="9" t="str">
        <x:v>CL-026</x:v>
      </x:c>
      <x:c r="C31" s="12" t="n">
        <x:v>46260</x:v>
      </x:c>
      <x:c r="D31" s="14" t="n">
        <x:f>SUMIF('Lignes'!$A$6:$A$165,A31,'Lignes'!$H$6:$H$165)</x:f>
        <x:v>11.4</x:v>
      </x:c>
      <x:c r="E31" s="14" t="n">
        <x:f>IF(D31&gt;=45,0,5.9)</x:f>
        <x:v>5.9</x:v>
      </x:c>
      <x:c r="F31" s="14" t="n">
        <x:f>SUMIF('Lignes'!$A$6:$A$165,A31,'Lignes'!$J$6:$J$165)</x:f>
        <x:v>0</x:v>
      </x:c>
      <x:c r="G31" s="14" t="n">
        <x:f>SUM(D31:F31)</x:f>
        <x:v>17.3</x:v>
      </x:c>
      <x:c r="H31" s="9" t="str">
        <x:v>Livrée</x:v>
      </x:c>
      <x:c r="I31" s="9" t="str">
        <x:v>Meta</x:v>
      </x:c>
    </x:row>
    <x:row r="32" ht="25" customHeight="1">
      <x:c r="A32" s="10" t="str">
        <x:v>CC2608-027</x:v>
      </x:c>
      <x:c r="B32" s="10" t="str">
        <x:v>CL-027</x:v>
      </x:c>
      <x:c r="C32" s="11" t="n">
        <x:v>46261</x:v>
      </x:c>
      <x:c r="D32" s="13" t="n">
        <x:f>SUMIF('Lignes'!$A$6:$A$165,A32,'Lignes'!$H$6:$H$165)</x:f>
        <x:v>41.8</x:v>
      </x:c>
      <x:c r="E32" s="13" t="n">
        <x:f>IF(D32&gt;=45,0,5.9)</x:f>
        <x:v>5.9</x:v>
      </x:c>
      <x:c r="F32" s="13" t="n">
        <x:f>SUMIF('Lignes'!$A$6:$A$165,A32,'Lignes'!$J$6:$J$165)</x:f>
        <x:v>0</x:v>
      </x:c>
      <x:c r="G32" s="13" t="n">
        <x:f>SUM(D32:F32)</x:f>
        <x:v>47.699999999999996</x:v>
      </x:c>
      <x:c r="H32" s="10" t="str">
        <x:v>Livrée</x:v>
      </x:c>
      <x:c r="I32" s="10" t="str">
        <x:v>Recherche</x:v>
      </x:c>
    </x:row>
    <x:row r="33" ht="25" customHeight="1">
      <x:c r="A33" s="9" t="str">
        <x:v>CC2608-028</x:v>
      </x:c>
      <x:c r="B33" s="9" t="str">
        <x:v>CL-028</x:v>
      </x:c>
      <x:c r="C33" s="12" t="n">
        <x:v>46262</x:v>
      </x:c>
      <x:c r="D33" s="14" t="n">
        <x:f>SUMIF('Lignes'!$A$6:$A$165,A33,'Lignes'!$H$6:$H$165)</x:f>
        <x:v>20.5</x:v>
      </x:c>
      <x:c r="E33" s="14" t="n">
        <x:f>IF(D33&gt;=45,0,5.9)</x:f>
        <x:v>5.9</x:v>
      </x:c>
      <x:c r="F33" s="14" t="n">
        <x:f>SUMIF('Lignes'!$A$6:$A$165,A33,'Lignes'!$J$6:$J$165)</x:f>
        <x:v>0</x:v>
      </x:c>
      <x:c r="G33" s="14" t="n">
        <x:f>SUM(D33:F33)</x:f>
        <x:v>26.4</x:v>
      </x:c>
      <x:c r="H33" s="9" t="str">
        <x:v>Livrée</x:v>
      </x:c>
      <x:c r="I33" s="9" t="str">
        <x:v>Direct</x:v>
      </x:c>
    </x:row>
    <x:row r="34" ht="25" customHeight="1">
      <x:c r="A34" s="10" t="str">
        <x:v>CC2608-029</x:v>
      </x:c>
      <x:c r="B34" s="10" t="str">
        <x:v>CL-029</x:v>
      </x:c>
      <x:c r="C34" s="11" t="n">
        <x:v>46263</x:v>
      </x:c>
      <x:c r="D34" s="13" t="n">
        <x:f>SUMIF('Lignes'!$A$6:$A$165,A34,'Lignes'!$H$6:$H$165)</x:f>
        <x:v>3.5</x:v>
      </x:c>
      <x:c r="E34" s="13" t="n">
        <x:f>IF(D34&gt;=45,0,5.9)</x:f>
        <x:v>5.9</x:v>
      </x:c>
      <x:c r="F34" s="13" t="n">
        <x:f>SUMIF('Lignes'!$A$6:$A$165,A34,'Lignes'!$J$6:$J$165)</x:f>
        <x:v>0</x:v>
      </x:c>
      <x:c r="G34" s="13" t="n">
        <x:f>SUM(D34:F34)</x:f>
        <x:v>9.4</x:v>
      </x:c>
      <x:c r="H34" s="10" t="str">
        <x:v>Livrée</x:v>
      </x:c>
      <x:c r="I34" s="10" t="str">
        <x:v>Newsletter</x:v>
      </x:c>
    </x:row>
    <x:row r="35" ht="25" customHeight="1">
      <x:c r="A35" s="9" t="str">
        <x:v>CC2608-030</x:v>
      </x:c>
      <x:c r="B35" s="9" t="str">
        <x:v>CL-030</x:v>
      </x:c>
      <x:c r="C35" s="12" t="n">
        <x:v>46264</x:v>
      </x:c>
      <x:c r="D35" s="14" t="n">
        <x:f>SUMIF('Lignes'!$A$6:$A$165,A35,'Lignes'!$H$6:$H$165)</x:f>
        <x:v>164</x:v>
      </x:c>
      <x:c r="E35" s="14" t="n">
        <x:f>IF(D35&gt;=45,0,5.9)</x:f>
        <x:v>0</x:v>
      </x:c>
      <x:c r="F35" s="14" t="n">
        <x:f>SUMIF('Lignes'!$A$6:$A$165,A35,'Lignes'!$J$6:$J$165)</x:f>
        <x:v>0</x:v>
      </x:c>
      <x:c r="G35" s="14" t="n">
        <x:f>SUM(D35:F35)</x:f>
        <x:v>164</x:v>
      </x:c>
      <x:c r="H35" s="9" t="str">
        <x:v>Livrée</x:v>
      </x:c>
      <x:c r="I35" s="9" t="str">
        <x:v>Meta</x:v>
      </x:c>
    </x:row>
    <x:row r="36" ht="25" customHeight="1">
      <x:c r="A36" s="10" t="str">
        <x:v>CC2608-031</x:v>
      </x:c>
      <x:c r="B36" s="10" t="str">
        <x:v>CL-031</x:v>
      </x:c>
      <x:c r="C36" s="11" t="n">
        <x:v>46265</x:v>
      </x:c>
      <x:c r="D36" s="13" t="n">
        <x:f>SUMIF('Lignes'!$A$6:$A$165,A36,'Lignes'!$H$6:$H$165)</x:f>
        <x:v>39</x:v>
      </x:c>
      <x:c r="E36" s="13" t="n">
        <x:f>IF(D36&gt;=45,0,5.9)</x:f>
        <x:v>5.9</x:v>
      </x:c>
      <x:c r="F36" s="13" t="n">
        <x:f>SUMIF('Lignes'!$A$6:$A$165,A36,'Lignes'!$J$6:$J$165)</x:f>
        <x:v>15</x:v>
      </x:c>
      <x:c r="G36" s="13" t="n">
        <x:f>SUM(D36:F36)</x:f>
        <x:v>59.9</x:v>
      </x:c>
      <x:c r="H36" s="10" t="str">
        <x:v>Livrée</x:v>
      </x:c>
      <x:c r="I36" s="10" t="str">
        <x:v>Recherche</x:v>
      </x:c>
    </x:row>
    <x:row r="37" ht="25" customHeight="1">
      <x:c r="A37" s="9" t="str">
        <x:v>CC2608-032</x:v>
      </x:c>
      <x:c r="B37" s="9" t="str">
        <x:v>CL-032</x:v>
      </x:c>
      <x:c r="C37" s="12" t="n">
        <x:v>46235</x:v>
      </x:c>
      <x:c r="D37" s="14" t="n">
        <x:f>SUMIF('Lignes'!$A$6:$A$165,A37,'Lignes'!$H$6:$H$165)</x:f>
        <x:v>7.6</x:v>
      </x:c>
      <x:c r="E37" s="14" t="n">
        <x:f>IF(D37&gt;=45,0,5.9)</x:f>
        <x:v>5.9</x:v>
      </x:c>
      <x:c r="F37" s="14" t="n">
        <x:f>SUMIF('Lignes'!$A$6:$A$165,A37,'Lignes'!$J$6:$J$165)</x:f>
        <x:v>0</x:v>
      </x:c>
      <x:c r="G37" s="14" t="n">
        <x:f>SUM(D37:F37)</x:f>
        <x:v>13.5</x:v>
      </x:c>
      <x:c r="H37" s="9" t="str">
        <x:v>Livrée</x:v>
      </x:c>
      <x:c r="I37" s="9" t="str">
        <x:v>Direct</x:v>
      </x:c>
    </x:row>
    <x:row r="38" ht="25" customHeight="1">
      <x:c r="A38" s="10" t="str">
        <x:v>CC2608-033</x:v>
      </x:c>
      <x:c r="B38" s="10" t="str">
        <x:v>CL-033</x:v>
      </x:c>
      <x:c r="C38" s="11" t="n">
        <x:v>46236</x:v>
      </x:c>
      <x:c r="D38" s="13" t="n">
        <x:f>SUMIF('Lignes'!$A$6:$A$165,A38,'Lignes'!$H$6:$H$165)</x:f>
        <x:v>10.5</x:v>
      </x:c>
      <x:c r="E38" s="13" t="n">
        <x:f>IF(D38&gt;=45,0,5.9)</x:f>
        <x:v>5.9</x:v>
      </x:c>
      <x:c r="F38" s="13" t="n">
        <x:f>SUMIF('Lignes'!$A$6:$A$165,A38,'Lignes'!$J$6:$J$165)</x:f>
        <x:v>0</x:v>
      </x:c>
      <x:c r="G38" s="13" t="n">
        <x:f>SUM(D38:F38)</x:f>
        <x:v>16.4</x:v>
      </x:c>
      <x:c r="H38" s="10" t="str">
        <x:v>Livrée</x:v>
      </x:c>
      <x:c r="I38" s="10" t="str">
        <x:v>Newsletter</x:v>
      </x:c>
    </x:row>
    <x:row r="39" ht="25" customHeight="1">
      <x:c r="A39" s="9" t="str">
        <x:v>CC2608-034</x:v>
      </x:c>
      <x:c r="B39" s="9" t="str">
        <x:v>CL-034</x:v>
      </x:c>
      <x:c r="C39" s="12" t="n">
        <x:v>46237</x:v>
      </x:c>
      <x:c r="D39" s="14" t="n">
        <x:f>SUMIF('Lignes'!$A$6:$A$165,A39,'Lignes'!$H$6:$H$165)</x:f>
        <x:v>3.5</x:v>
      </x:c>
      <x:c r="E39" s="14" t="n">
        <x:f>IF(D39&gt;=45,0,5.9)</x:f>
        <x:v>5.9</x:v>
      </x:c>
      <x:c r="F39" s="14" t="n">
        <x:f>SUMIF('Lignes'!$A$6:$A$165,A39,'Lignes'!$J$6:$J$165)</x:f>
        <x:v>0</x:v>
      </x:c>
      <x:c r="G39" s="14" t="n">
        <x:f>SUM(D39:F39)</x:f>
        <x:v>9.4</x:v>
      </x:c>
      <x:c r="H39" s="9" t="str">
        <x:v>Livrée</x:v>
      </x:c>
      <x:c r="I39" s="9" t="str">
        <x:v>Meta</x:v>
      </x:c>
    </x:row>
    <x:row r="40" ht="25" customHeight="1">
      <x:c r="A40" s="10" t="str">
        <x:v>CC2608-035</x:v>
      </x:c>
      <x:c r="B40" s="10" t="str">
        <x:v>CL-035</x:v>
      </x:c>
      <x:c r="C40" s="11" t="n">
        <x:v>46238</x:v>
      </x:c>
      <x:c r="D40" s="13" t="n">
        <x:f>SUMIF('Lignes'!$A$6:$A$165,A40,'Lignes'!$H$6:$H$165)</x:f>
        <x:v>3.5</x:v>
      </x:c>
      <x:c r="E40" s="13" t="n">
        <x:f>IF(D40&gt;=45,0,5.9)</x:f>
        <x:v>5.9</x:v>
      </x:c>
      <x:c r="F40" s="13" t="n">
        <x:f>SUMIF('Lignes'!$A$6:$A$165,A40,'Lignes'!$J$6:$J$165)</x:f>
        <x:v>0</x:v>
      </x:c>
      <x:c r="G40" s="13" t="n">
        <x:f>SUM(D40:F40)</x:f>
        <x:v>9.4</x:v>
      </x:c>
      <x:c r="H40" s="10" t="str">
        <x:v>Livrée</x:v>
      </x:c>
      <x:c r="I40" s="10" t="str">
        <x:v>Recherche</x:v>
      </x:c>
    </x:row>
    <x:row r="41" ht="25" customHeight="1">
      <x:c r="A41" s="9" t="str">
        <x:v>CC2608-036</x:v>
      </x:c>
      <x:c r="B41" s="9" t="str">
        <x:v>CL-036</x:v>
      </x:c>
      <x:c r="C41" s="12" t="n">
        <x:v>46239</x:v>
      </x:c>
      <x:c r="D41" s="14" t="n">
        <x:f>SUMIF('Lignes'!$A$6:$A$165,A41,'Lignes'!$H$6:$H$165)</x:f>
        <x:v>38</x:v>
      </x:c>
      <x:c r="E41" s="14" t="n">
        <x:f>IF(D41&gt;=45,0,5.9)</x:f>
        <x:v>5.9</x:v>
      </x:c>
      <x:c r="F41" s="14" t="n">
        <x:f>SUMIF('Lignes'!$A$6:$A$165,A41,'Lignes'!$J$6:$J$165)</x:f>
        <x:v>0</x:v>
      </x:c>
      <x:c r="G41" s="14" t="n">
        <x:f>SUM(D41:F41)</x:f>
        <x:v>43.9</x:v>
      </x:c>
      <x:c r="H41" s="9" t="str">
        <x:v>Livrée</x:v>
      </x:c>
      <x:c r="I41" s="9" t="str">
        <x:v>Direct</x:v>
      </x:c>
    </x:row>
    <x:row r="42" ht="25" customHeight="1">
      <x:c r="A42" s="10" t="str">
        <x:v>CC2608-037</x:v>
      </x:c>
      <x:c r="B42" s="10" t="str">
        <x:v>CL-037</x:v>
      </x:c>
      <x:c r="C42" s="11" t="n">
        <x:v>46240</x:v>
      </x:c>
      <x:c r="D42" s="13" t="n">
        <x:f>SUMIF('Lignes'!$A$6:$A$165,A42,'Lignes'!$H$6:$H$165)</x:f>
        <x:v>39</x:v>
      </x:c>
      <x:c r="E42" s="13" t="n">
        <x:f>IF(D42&gt;=45,0,5.9)</x:f>
        <x:v>5.9</x:v>
      </x:c>
      <x:c r="F42" s="13" t="n">
        <x:f>SUMIF('Lignes'!$A$6:$A$165,A42,'Lignes'!$J$6:$J$165)</x:f>
        <x:v>15</x:v>
      </x:c>
      <x:c r="G42" s="13" t="n">
        <x:f>SUM(D42:F42)</x:f>
        <x:v>59.9</x:v>
      </x:c>
      <x:c r="H42" s="10" t="str">
        <x:v>Livrée</x:v>
      </x:c>
      <x:c r="I42" s="10" t="str">
        <x:v>Newsletter</x:v>
      </x:c>
    </x:row>
    <x:row r="43" ht="25" customHeight="1">
      <x:c r="A43" s="9" t="str">
        <x:v>CC2608-038</x:v>
      </x:c>
      <x:c r="B43" s="9" t="str">
        <x:v>CL-038</x:v>
      </x:c>
      <x:c r="C43" s="12" t="n">
        <x:v>46241</x:v>
      </x:c>
      <x:c r="D43" s="14" t="n">
        <x:f>SUMIF('Lignes'!$A$6:$A$165,A43,'Lignes'!$H$6:$H$165)</x:f>
        <x:v>7.6</x:v>
      </x:c>
      <x:c r="E43" s="14" t="n">
        <x:f>IF(D43&gt;=45,0,5.9)</x:f>
        <x:v>5.9</x:v>
      </x:c>
      <x:c r="F43" s="14" t="n">
        <x:f>SUMIF('Lignes'!$A$6:$A$165,A43,'Lignes'!$J$6:$J$165)</x:f>
        <x:v>0</x:v>
      </x:c>
      <x:c r="G43" s="14" t="n">
        <x:f>SUM(D43:F43)</x:f>
        <x:v>13.5</x:v>
      </x:c>
      <x:c r="H43" s="9" t="str">
        <x:v>Livrée</x:v>
      </x:c>
      <x:c r="I43" s="9" t="str">
        <x:v>Meta</x:v>
      </x:c>
    </x:row>
    <x:row r="44" ht="25" customHeight="1">
      <x:c r="A44" s="10" t="str">
        <x:v>CC2608-039</x:v>
      </x:c>
      <x:c r="B44" s="10" t="str">
        <x:v>CL-039</x:v>
      </x:c>
      <x:c r="C44" s="11" t="n">
        <x:v>46242</x:v>
      </x:c>
      <x:c r="D44" s="13" t="n">
        <x:f>SUMIF('Lignes'!$A$6:$A$165,A44,'Lignes'!$H$6:$H$165)</x:f>
        <x:v>42.8</x:v>
      </x:c>
      <x:c r="E44" s="13" t="n">
        <x:f>IF(D44&gt;=45,0,5.9)</x:f>
        <x:v>5.9</x:v>
      </x:c>
      <x:c r="F44" s="13" t="n">
        <x:f>SUMIF('Lignes'!$A$6:$A$165,A44,'Lignes'!$J$6:$J$165)</x:f>
        <x:v>15</x:v>
      </x:c>
      <x:c r="G44" s="13" t="n">
        <x:f>SUM(D44:F44)</x:f>
        <x:v>63.699999999999996</x:v>
      </x:c>
      <x:c r="H44" s="10" t="str">
        <x:v>Livrée</x:v>
      </x:c>
      <x:c r="I44" s="10" t="str">
        <x:v>Recherche</x:v>
      </x:c>
    </x:row>
    <x:row r="45" ht="25" customHeight="1">
      <x:c r="A45" s="9" t="str">
        <x:v>CC2608-040</x:v>
      </x:c>
      <x:c r="B45" s="9" t="str">
        <x:v>CL-040</x:v>
      </x:c>
      <x:c r="C45" s="12" t="n">
        <x:v>46243</x:v>
      </x:c>
      <x:c r="D45" s="14" t="n">
        <x:f>SUMIF('Lignes'!$A$6:$A$165,A45,'Lignes'!$H$6:$H$165)</x:f>
        <x:v>39</x:v>
      </x:c>
      <x:c r="E45" s="14" t="n">
        <x:f>IF(D45&gt;=45,0,5.9)</x:f>
        <x:v>5.9</x:v>
      </x:c>
      <x:c r="F45" s="14" t="n">
        <x:f>SUMIF('Lignes'!$A$6:$A$165,A45,'Lignes'!$J$6:$J$165)</x:f>
        <x:v>15</x:v>
      </x:c>
      <x:c r="G45" s="14" t="n">
        <x:f>SUM(D45:F45)</x:f>
        <x:v>59.9</x:v>
      </x:c>
      <x:c r="H45" s="9" t="str">
        <x:v>Livrée</x:v>
      </x:c>
      <x:c r="I45" s="9" t="str">
        <x:v>Direct</x:v>
      </x:c>
    </x:row>
    <x:row r="46" ht="25" customHeight="1">
      <x:c r="A46" s="10" t="str">
        <x:v>CC2608-041</x:v>
      </x:c>
      <x:c r="B46" s="10" t="str">
        <x:v>CL-041</x:v>
      </x:c>
      <x:c r="C46" s="11" t="n">
        <x:v>46244</x:v>
      </x:c>
      <x:c r="D46" s="13" t="n">
        <x:f>SUMIF('Lignes'!$A$6:$A$165,A46,'Lignes'!$H$6:$H$165)</x:f>
        <x:v>78</x:v>
      </x:c>
      <x:c r="E46" s="13" t="n">
        <x:f>IF(D46&gt;=45,0,5.9)</x:f>
        <x:v>0</x:v>
      </x:c>
      <x:c r="F46" s="13" t="n">
        <x:f>SUMIF('Lignes'!$A$6:$A$165,A46,'Lignes'!$J$6:$J$165)</x:f>
        <x:v>30</x:v>
      </x:c>
      <x:c r="G46" s="13" t="n">
        <x:f>SUM(D46:F46)</x:f>
        <x:v>108</x:v>
      </x:c>
      <x:c r="H46" s="10" t="str">
        <x:v>Livrée</x:v>
      </x:c>
      <x:c r="I46" s="10" t="str">
        <x:v>Newsletter</x:v>
      </x:c>
    </x:row>
    <x:row r="47" ht="25" customHeight="1">
      <x:c r="A47" s="9" t="str">
        <x:v>CC2608-042</x:v>
      </x:c>
      <x:c r="B47" s="9" t="str">
        <x:v>CL-042</x:v>
      </x:c>
      <x:c r="C47" s="12" t="n">
        <x:v>46245</x:v>
      </x:c>
      <x:c r="D47" s="14" t="n">
        <x:f>SUMIF('Lignes'!$A$6:$A$165,A47,'Lignes'!$H$6:$H$165)</x:f>
        <x:v>67.5</x:v>
      </x:c>
      <x:c r="E47" s="14" t="n">
        <x:f>IF(D47&gt;=45,0,5.9)</x:f>
        <x:v>0</x:v>
      </x:c>
      <x:c r="F47" s="14" t="n">
        <x:f>SUMIF('Lignes'!$A$6:$A$165,A47,'Lignes'!$J$6:$J$165)</x:f>
        <x:v>0</x:v>
      </x:c>
      <x:c r="G47" s="14" t="n">
        <x:f>SUM(D47:F47)</x:f>
        <x:v>67.5</x:v>
      </x:c>
      <x:c r="H47" s="9" t="str">
        <x:v>Livrée</x:v>
      </x:c>
      <x:c r="I47" s="9" t="str">
        <x:v>Meta</x:v>
      </x:c>
    </x:row>
    <x:row r="48" ht="25" customHeight="1">
      <x:c r="A48" s="10" t="str">
        <x:v>CC2608-043</x:v>
      </x:c>
      <x:c r="B48" s="10" t="str">
        <x:v>CL-043</x:v>
      </x:c>
      <x:c r="C48" s="11" t="n">
        <x:v>46246</x:v>
      </x:c>
      <x:c r="D48" s="13" t="n">
        <x:f>SUMIF('Lignes'!$A$6:$A$165,A48,'Lignes'!$H$6:$H$165)</x:f>
        <x:v>10.5</x:v>
      </x:c>
      <x:c r="E48" s="13" t="n">
        <x:f>IF(D48&gt;=45,0,5.9)</x:f>
        <x:v>5.9</x:v>
      </x:c>
      <x:c r="F48" s="13" t="n">
        <x:f>SUMIF('Lignes'!$A$6:$A$165,A48,'Lignes'!$J$6:$J$165)</x:f>
        <x:v>0</x:v>
      </x:c>
      <x:c r="G48" s="13" t="n">
        <x:f>SUM(D48:F48)</x:f>
        <x:v>16.4</x:v>
      </x:c>
      <x:c r="H48" s="10" t="str">
        <x:v>Livrée</x:v>
      </x:c>
      <x:c r="I48" s="10" t="str">
        <x:v>Recherche</x:v>
      </x:c>
    </x:row>
    <x:row r="49" ht="25" customHeight="1">
      <x:c r="A49" s="9" t="str">
        <x:v>CC2608-044</x:v>
      </x:c>
      <x:c r="B49" s="9" t="str">
        <x:v>CL-044</x:v>
      </x:c>
      <x:c r="C49" s="12" t="n">
        <x:v>46247</x:v>
      </x:c>
      <x:c r="D49" s="14" t="n">
        <x:f>SUMIF('Lignes'!$A$6:$A$165,A49,'Lignes'!$H$6:$H$165)</x:f>
        <x:v>61.5</x:v>
      </x:c>
      <x:c r="E49" s="14" t="n">
        <x:f>IF(D49&gt;=45,0,5.9)</x:f>
        <x:v>0</x:v>
      </x:c>
      <x:c r="F49" s="14" t="n">
        <x:f>SUMIF('Lignes'!$A$6:$A$165,A49,'Lignes'!$J$6:$J$165)</x:f>
        <x:v>0</x:v>
      </x:c>
      <x:c r="G49" s="14" t="n">
        <x:f>SUM(D49:F49)</x:f>
        <x:v>61.5</x:v>
      </x:c>
      <x:c r="H49" s="9" t="str">
        <x:v>Livrée</x:v>
      </x:c>
      <x:c r="I49" s="9" t="str">
        <x:v>Direct</x:v>
      </x:c>
    </x:row>
    <x:row r="50" ht="25" customHeight="1">
      <x:c r="A50" s="10" t="str">
        <x:v>CC2608-045</x:v>
      </x:c>
      <x:c r="B50" s="10" t="str">
        <x:v>CL-045</x:v>
      </x:c>
      <x:c r="C50" s="11" t="n">
        <x:v>46248</x:v>
      </x:c>
      <x:c r="D50" s="13" t="n">
        <x:f>SUMIF('Lignes'!$A$6:$A$165,A50,'Lignes'!$H$6:$H$165)</x:f>
        <x:v>80.5</x:v>
      </x:c>
      <x:c r="E50" s="13" t="n">
        <x:f>IF(D50&gt;=45,0,5.9)</x:f>
        <x:v>0</x:v>
      </x:c>
      <x:c r="F50" s="13" t="n">
        <x:f>SUMIF('Lignes'!$A$6:$A$165,A50,'Lignes'!$J$6:$J$165)</x:f>
        <x:v>0</x:v>
      </x:c>
      <x:c r="G50" s="13" t="n">
        <x:f>SUM(D50:F50)</x:f>
        <x:v>80.5</x:v>
      </x:c>
      <x:c r="H50" s="10" t="str">
        <x:v>Livrée</x:v>
      </x:c>
      <x:c r="I50" s="10" t="str">
        <x:v>Newsletter</x:v>
      </x:c>
    </x:row>
    <x:row r="51" ht="25" customHeight="1">
      <x:c r="A51" s="9" t="str">
        <x:v>CC2608-046</x:v>
      </x:c>
      <x:c r="B51" s="9" t="str">
        <x:v>CL-046</x:v>
      </x:c>
      <x:c r="C51" s="12" t="n">
        <x:v>46249</x:v>
      </x:c>
      <x:c r="D51" s="14" t="n">
        <x:f>SUMIF('Lignes'!$A$6:$A$165,A51,'Lignes'!$H$6:$H$165)</x:f>
        <x:v>42</x:v>
      </x:c>
      <x:c r="E51" s="14" t="n">
        <x:f>IF(D51&gt;=45,0,5.9)</x:f>
        <x:v>5.9</x:v>
      </x:c>
      <x:c r="F51" s="14" t="n">
        <x:f>SUMIF('Lignes'!$A$6:$A$165,A51,'Lignes'!$J$6:$J$165)</x:f>
        <x:v>0</x:v>
      </x:c>
      <x:c r="G51" s="14" t="n">
        <x:f>SUM(D51:F51)</x:f>
        <x:v>47.9</x:v>
      </x:c>
      <x:c r="H51" s="9" t="str">
        <x:v>Livrée</x:v>
      </x:c>
      <x:c r="I51" s="9" t="str">
        <x:v>Meta</x:v>
      </x:c>
    </x:row>
    <x:row r="52" ht="25" customHeight="1">
      <x:c r="A52" s="10" t="str">
        <x:v>CC2608-047</x:v>
      </x:c>
      <x:c r="B52" s="10" t="str">
        <x:v>CL-047</x:v>
      </x:c>
      <x:c r="C52" s="11" t="n">
        <x:v>46250</x:v>
      </x:c>
      <x:c r="D52" s="13" t="n">
        <x:f>SUMIF('Lignes'!$A$6:$A$165,A52,'Lignes'!$H$6:$H$165)</x:f>
        <x:v>41</x:v>
      </x:c>
      <x:c r="E52" s="13" t="n">
        <x:f>IF(D52&gt;=45,0,5.9)</x:f>
        <x:v>5.9</x:v>
      </x:c>
      <x:c r="F52" s="13" t="n">
        <x:f>SUMIF('Lignes'!$A$6:$A$165,A52,'Lignes'!$J$6:$J$165)</x:f>
        <x:v>0</x:v>
      </x:c>
      <x:c r="G52" s="13" t="n">
        <x:f>SUM(D52:F52)</x:f>
        <x:v>46.9</x:v>
      </x:c>
      <x:c r="H52" s="10" t="str">
        <x:v>Livrée</x:v>
      </x:c>
      <x:c r="I52" s="10" t="str">
        <x:v>Recherche</x:v>
      </x:c>
    </x:row>
    <x:row r="53" ht="25" customHeight="1">
      <x:c r="A53" s="9" t="str">
        <x:v>CC2608-048</x:v>
      </x:c>
      <x:c r="B53" s="9" t="str">
        <x:v>CL-048</x:v>
      </x:c>
      <x:c r="C53" s="12" t="n">
        <x:v>46251</x:v>
      </x:c>
      <x:c r="D53" s="14" t="n">
        <x:f>SUMIF('Lignes'!$A$6:$A$165,A53,'Lignes'!$H$6:$H$165)</x:f>
        <x:v>26.6</x:v>
      </x:c>
      <x:c r="E53" s="14" t="n">
        <x:f>IF(D53&gt;=45,0,5.9)</x:f>
        <x:v>5.9</x:v>
      </x:c>
      <x:c r="F53" s="14" t="n">
        <x:f>SUMIF('Lignes'!$A$6:$A$165,A53,'Lignes'!$J$6:$J$165)</x:f>
        <x:v>0</x:v>
      </x:c>
      <x:c r="G53" s="14" t="n">
        <x:f>SUM(D53:F53)</x:f>
        <x:v>32.5</x:v>
      </x:c>
      <x:c r="H53" s="9" t="str">
        <x:v>Livrée</x:v>
      </x:c>
      <x:c r="I53" s="9" t="str">
        <x:v>Direct</x:v>
      </x:c>
    </x:row>
    <x:row r="54" ht="25" customHeight="1">
      <x:c r="A54" s="10" t="str">
        <x:v>CC2608-049</x:v>
      </x:c>
      <x:c r="B54" s="10" t="str">
        <x:v>CL-049</x:v>
      </x:c>
      <x:c r="C54" s="11" t="n">
        <x:v>46252</x:v>
      </x:c>
      <x:c r="D54" s="13" t="n">
        <x:f>SUMIF('Lignes'!$A$6:$A$165,A54,'Lignes'!$H$6:$H$165)</x:f>
        <x:v>42</x:v>
      </x:c>
      <x:c r="E54" s="13" t="n">
        <x:f>IF(D54&gt;=45,0,5.9)</x:f>
        <x:v>5.9</x:v>
      </x:c>
      <x:c r="F54" s="13" t="n">
        <x:f>SUMIF('Lignes'!$A$6:$A$165,A54,'Lignes'!$J$6:$J$165)</x:f>
        <x:v>0</x:v>
      </x:c>
      <x:c r="G54" s="13" t="n">
        <x:f>SUM(D54:F54)</x:f>
        <x:v>47.9</x:v>
      </x:c>
      <x:c r="H54" s="10" t="str">
        <x:v>Livrée</x:v>
      </x:c>
      <x:c r="I54" s="10" t="str">
        <x:v>Newsletter</x:v>
      </x:c>
    </x:row>
    <x:row r="55" ht="25" customHeight="1">
      <x:c r="A55" s="9" t="str">
        <x:v>CC2608-050</x:v>
      </x:c>
      <x:c r="B55" s="9" t="str">
        <x:v>CL-050</x:v>
      </x:c>
      <x:c r="C55" s="12" t="n">
        <x:v>46253</x:v>
      </x:c>
      <x:c r="D55" s="14" t="n">
        <x:f>SUMIF('Lignes'!$A$6:$A$165,A55,'Lignes'!$H$6:$H$165)</x:f>
        <x:v>3.5</x:v>
      </x:c>
      <x:c r="E55" s="14" t="n">
        <x:f>IF(D55&gt;=45,0,5.9)</x:f>
        <x:v>5.9</x:v>
      </x:c>
      <x:c r="F55" s="14" t="n">
        <x:f>SUMIF('Lignes'!$A$6:$A$165,A55,'Lignes'!$J$6:$J$165)</x:f>
        <x:v>0</x:v>
      </x:c>
      <x:c r="G55" s="14" t="n">
        <x:f>SUM(D55:F55)</x:f>
        <x:v>9.4</x:v>
      </x:c>
      <x:c r="H55" s="9" t="str">
        <x:v>Livrée</x:v>
      </x:c>
      <x:c r="I55" s="9" t="str">
        <x:v>Meta</x:v>
      </x:c>
    </x:row>
    <x:row r="56" ht="25" customHeight="1">
      <x:c r="A56" s="10" t="str">
        <x:v>CC2608-051</x:v>
      </x:c>
      <x:c r="B56" s="10" t="str">
        <x:v>CL-051</x:v>
      </x:c>
      <x:c r="C56" s="11" t="n">
        <x:v>46254</x:v>
      </x:c>
      <x:c r="D56" s="13" t="n">
        <x:f>SUMIF('Lignes'!$A$6:$A$165,A56,'Lignes'!$H$6:$H$165)</x:f>
        <x:v>94.5</x:v>
      </x:c>
      <x:c r="E56" s="13" t="n">
        <x:f>IF(D56&gt;=45,0,5.9)</x:f>
        <x:v>0</x:v>
      </x:c>
      <x:c r="F56" s="13" t="n">
        <x:f>SUMIF('Lignes'!$A$6:$A$165,A56,'Lignes'!$J$6:$J$165)</x:f>
        <x:v>0</x:v>
      </x:c>
      <x:c r="G56" s="13" t="n">
        <x:f>SUM(D56:F56)</x:f>
        <x:v>94.5</x:v>
      </x:c>
      <x:c r="H56" s="10" t="str">
        <x:v>Livrée</x:v>
      </x:c>
      <x:c r="I56" s="10" t="str">
        <x:v>Recherche</x:v>
      </x:c>
    </x:row>
    <x:row r="57" ht="25" customHeight="1">
      <x:c r="A57" s="9" t="str">
        <x:v>CC2608-052</x:v>
      </x:c>
      <x:c r="B57" s="9" t="str">
        <x:v>CL-052</x:v>
      </x:c>
      <x:c r="C57" s="12" t="n">
        <x:v>46255</x:v>
      </x:c>
      <x:c r="D57" s="14" t="n">
        <x:f>SUMIF('Lignes'!$A$6:$A$165,A57,'Lignes'!$H$6:$H$165)</x:f>
        <x:v>17</x:v>
      </x:c>
      <x:c r="E57" s="14" t="n">
        <x:f>IF(D57&gt;=45,0,5.9)</x:f>
        <x:v>5.9</x:v>
      </x:c>
      <x:c r="F57" s="14" t="n">
        <x:f>SUMIF('Lignes'!$A$6:$A$165,A57,'Lignes'!$J$6:$J$165)</x:f>
        <x:v>0</x:v>
      </x:c>
      <x:c r="G57" s="14" t="n">
        <x:f>SUM(D57:F57)</x:f>
        <x:v>22.9</x:v>
      </x:c>
      <x:c r="H57" s="9" t="str">
        <x:v>Livrée</x:v>
      </x:c>
      <x:c r="I57" s="9" t="str">
        <x:v>Direct</x:v>
      </x:c>
    </x:row>
    <x:row r="58" ht="25" customHeight="1">
      <x:c r="A58" s="10" t="str">
        <x:v>CC2608-053</x:v>
      </x:c>
      <x:c r="B58" s="10" t="str">
        <x:v>CL-053</x:v>
      </x:c>
      <x:c r="C58" s="11" t="n">
        <x:v>46256</x:v>
      </x:c>
      <x:c r="D58" s="13" t="n">
        <x:f>SUMIF('Lignes'!$A$6:$A$165,A58,'Lignes'!$H$6:$H$165)</x:f>
        <x:v>57</x:v>
      </x:c>
      <x:c r="E58" s="13" t="n">
        <x:f>IF(D58&gt;=45,0,5.9)</x:f>
        <x:v>0</x:v>
      </x:c>
      <x:c r="F58" s="13" t="n">
        <x:f>SUMIF('Lignes'!$A$6:$A$165,A58,'Lignes'!$J$6:$J$165)</x:f>
        <x:v>0</x:v>
      </x:c>
      <x:c r="G58" s="13" t="n">
        <x:f>SUM(D58:F58)</x:f>
        <x:v>57</x:v>
      </x:c>
      <x:c r="H58" s="10" t="str">
        <x:v>Livrée</x:v>
      </x:c>
      <x:c r="I58" s="10" t="str">
        <x:v>Newsletter</x:v>
      </x:c>
    </x:row>
    <x:row r="59" ht="25" customHeight="1">
      <x:c r="A59" s="9" t="str">
        <x:v>CC2608-054</x:v>
      </x:c>
      <x:c r="B59" s="9" t="str">
        <x:v>CL-054</x:v>
      </x:c>
      <x:c r="C59" s="12" t="n">
        <x:v>46257</x:v>
      </x:c>
      <x:c r="D59" s="14" t="n">
        <x:f>SUMIF('Lignes'!$A$6:$A$165,A59,'Lignes'!$H$6:$H$165)</x:f>
        <x:v>22.8</x:v>
      </x:c>
      <x:c r="E59" s="14" t="n">
        <x:f>IF(D59&gt;=45,0,5.9)</x:f>
        <x:v>5.9</x:v>
      </x:c>
      <x:c r="F59" s="14" t="n">
        <x:f>SUMIF('Lignes'!$A$6:$A$165,A59,'Lignes'!$J$6:$J$165)</x:f>
        <x:v>0</x:v>
      </x:c>
      <x:c r="G59" s="14" t="n">
        <x:f>SUM(D59:F59)</x:f>
        <x:v>28.700000000000003</x:v>
      </x:c>
      <x:c r="H59" s="9" t="str">
        <x:v>Livrée</x:v>
      </x:c>
      <x:c r="I59" s="9" t="str">
        <x:v>Meta</x:v>
      </x:c>
    </x:row>
    <x:row r="60" ht="25" customHeight="1">
      <x:c r="A60" s="10" t="str">
        <x:v>CC2608-055</x:v>
      </x:c>
      <x:c r="B60" s="10" t="str">
        <x:v>CL-055</x:v>
      </x:c>
      <x:c r="C60" s="11" t="n">
        <x:v>46258</x:v>
      </x:c>
      <x:c r="D60" s="13" t="n">
        <x:f>SUMIF('Lignes'!$A$6:$A$165,A60,'Lignes'!$H$6:$H$165)</x:f>
        <x:v>8.5</x:v>
      </x:c>
      <x:c r="E60" s="13" t="n">
        <x:f>IF(D60&gt;=45,0,5.9)</x:f>
        <x:v>5.9</x:v>
      </x:c>
      <x:c r="F60" s="13" t="n">
        <x:f>SUMIF('Lignes'!$A$6:$A$165,A60,'Lignes'!$J$6:$J$165)</x:f>
        <x:v>0</x:v>
      </x:c>
      <x:c r="G60" s="13" t="n">
        <x:f>SUM(D60:F60)</x:f>
        <x:v>14.4</x:v>
      </x:c>
      <x:c r="H60" s="10" t="str">
        <x:v>Livrée</x:v>
      </x:c>
      <x:c r="I60" s="10" t="str">
        <x:v>Recherche</x:v>
      </x:c>
    </x:row>
    <x:row r="61" ht="25" customHeight="1">
      <x:c r="A61" s="9" t="str">
        <x:v>CC2608-056</x:v>
      </x:c>
      <x:c r="B61" s="9" t="str">
        <x:v>CL-056</x:v>
      </x:c>
      <x:c r="C61" s="12" t="n">
        <x:v>46259</x:v>
      </x:c>
      <x:c r="D61" s="14" t="n">
        <x:f>SUMIF('Lignes'!$A$6:$A$165,A61,'Lignes'!$H$6:$H$165)</x:f>
        <x:v>3.8</x:v>
      </x:c>
      <x:c r="E61" s="14" t="n">
        <x:f>IF(D61&gt;=45,0,5.9)</x:f>
        <x:v>5.9</x:v>
      </x:c>
      <x:c r="F61" s="14" t="n">
        <x:f>SUMIF('Lignes'!$A$6:$A$165,A61,'Lignes'!$J$6:$J$165)</x:f>
        <x:v>0</x:v>
      </x:c>
      <x:c r="G61" s="14" t="n">
        <x:f>SUM(D61:F61)</x:f>
        <x:v>9.7</x:v>
      </x:c>
      <x:c r="H61" s="9" t="str">
        <x:v>Livrée</x:v>
      </x:c>
      <x:c r="I61" s="9" t="str">
        <x:v>Direct</x:v>
      </x:c>
    </x:row>
    <x:row r="62" ht="25" customHeight="1">
      <x:c r="A62" s="10" t="str">
        <x:v>CC2608-057</x:v>
      </x:c>
      <x:c r="B62" s="10" t="str">
        <x:v>CL-057</x:v>
      </x:c>
      <x:c r="C62" s="11" t="n">
        <x:v>46260</x:v>
      </x:c>
      <x:c r="D62" s="13" t="n">
        <x:f>SUMIF('Lignes'!$A$6:$A$165,A62,'Lignes'!$H$6:$H$165)</x:f>
        <x:v>67.5</x:v>
      </x:c>
      <x:c r="E62" s="13" t="n">
        <x:f>IF(D62&gt;=45,0,5.9)</x:f>
        <x:v>0</x:v>
      </x:c>
      <x:c r="F62" s="13" t="n">
        <x:f>SUMIF('Lignes'!$A$6:$A$165,A62,'Lignes'!$J$6:$J$165)</x:f>
        <x:v>0</x:v>
      </x:c>
      <x:c r="G62" s="13" t="n">
        <x:f>SUM(D62:F62)</x:f>
        <x:v>67.5</x:v>
      </x:c>
      <x:c r="H62" s="10" t="str">
        <x:v>Livrée</x:v>
      </x:c>
      <x:c r="I62" s="10" t="str">
        <x:v>Newsletter</x:v>
      </x:c>
    </x:row>
    <x:row r="63" ht="25" customHeight="1">
      <x:c r="A63" s="9" t="str">
        <x:v>CC2608-058</x:v>
      </x:c>
      <x:c r="B63" s="9" t="str">
        <x:v>CL-058</x:v>
      </x:c>
      <x:c r="C63" s="12" t="n">
        <x:v>46261</x:v>
      </x:c>
      <x:c r="D63" s="14" t="n">
        <x:f>SUMIF('Lignes'!$A$6:$A$165,A63,'Lignes'!$H$6:$H$165)</x:f>
        <x:v>57</x:v>
      </x:c>
      <x:c r="E63" s="14" t="n">
        <x:f>IF(D63&gt;=45,0,5.9)</x:f>
        <x:v>0</x:v>
      </x:c>
      <x:c r="F63" s="14" t="n">
        <x:f>SUMIF('Lignes'!$A$6:$A$165,A63,'Lignes'!$J$6:$J$165)</x:f>
        <x:v>0</x:v>
      </x:c>
      <x:c r="G63" s="14" t="n">
        <x:f>SUM(D63:F63)</x:f>
        <x:v>57</x:v>
      </x:c>
      <x:c r="H63" s="9" t="str">
        <x:v>Livrée</x:v>
      </x:c>
      <x:c r="I63" s="9" t="str">
        <x:v>Meta</x:v>
      </x:c>
    </x:row>
    <x:row r="64" ht="25" customHeight="1">
      <x:c r="A64" s="10" t="str">
        <x:v>CC2608-059</x:v>
      </x:c>
      <x:c r="B64" s="10" t="str">
        <x:v>CL-059</x:v>
      </x:c>
      <x:c r="C64" s="11" t="n">
        <x:v>46262</x:v>
      </x:c>
      <x:c r="D64" s="13" t="n">
        <x:f>SUMIF('Lignes'!$A$6:$A$165,A64,'Lignes'!$H$6:$H$165)</x:f>
        <x:v>3.5</x:v>
      </x:c>
      <x:c r="E64" s="13" t="n">
        <x:f>IF(D64&gt;=45,0,5.9)</x:f>
        <x:v>5.9</x:v>
      </x:c>
      <x:c r="F64" s="13" t="n">
        <x:f>SUMIF('Lignes'!$A$6:$A$165,A64,'Lignes'!$J$6:$J$165)</x:f>
        <x:v>0</x:v>
      </x:c>
      <x:c r="G64" s="13" t="n">
        <x:f>SUM(D64:F64)</x:f>
        <x:v>9.4</x:v>
      </x:c>
      <x:c r="H64" s="10" t="str">
        <x:v>Livrée</x:v>
      </x:c>
      <x:c r="I64" s="10" t="str">
        <x:v>Recherche</x:v>
      </x:c>
    </x:row>
    <x:row r="65" ht="25" customHeight="1">
      <x:c r="A65" s="9" t="str">
        <x:v>CC2608-060</x:v>
      </x:c>
      <x:c r="B65" s="9" t="str">
        <x:v>CL-060</x:v>
      </x:c>
      <x:c r="C65" s="12" t="n">
        <x:v>46263</x:v>
      </x:c>
      <x:c r="D65" s="14" t="n">
        <x:f>SUMIF('Lignes'!$A$6:$A$165,A65,'Lignes'!$H$6:$H$165)</x:f>
        <x:v>16.1</x:v>
      </x:c>
      <x:c r="E65" s="14" t="n">
        <x:f>IF(D65&gt;=45,0,5.9)</x:f>
        <x:v>5.9</x:v>
      </x:c>
      <x:c r="F65" s="14" t="n">
        <x:f>SUMIF('Lignes'!$A$6:$A$165,A65,'Lignes'!$J$6:$J$165)</x:f>
        <x:v>0</x:v>
      </x:c>
      <x:c r="G65" s="14" t="n">
        <x:f>SUM(D65:F65)</x:f>
        <x:v>22</x:v>
      </x:c>
      <x:c r="H65" s="9" t="str">
        <x:v>Livrée</x:v>
      </x:c>
      <x:c r="I65" s="9" t="str">
        <x:v>Direct</x:v>
      </x:c>
    </x:row>
    <x:row r="66" ht="25" customHeight="1">
      <x:c r="A66" s="10" t="str">
        <x:v>CC2608-061</x:v>
      </x:c>
      <x:c r="B66" s="10" t="str">
        <x:v>CL-001</x:v>
      </x:c>
      <x:c r="C66" s="11" t="n">
        <x:v>46264</x:v>
      </x:c>
      <x:c r="D66" s="13" t="n">
        <x:f>SUMIF('Lignes'!$A$6:$A$165,A66,'Lignes'!$H$6:$H$165)</x:f>
        <x:v>126</x:v>
      </x:c>
      <x:c r="E66" s="13" t="n">
        <x:f>IF(D66&gt;=45,0,5.9)</x:f>
        <x:v>0</x:v>
      </x:c>
      <x:c r="F66" s="13" t="n">
        <x:f>SUMIF('Lignes'!$A$6:$A$165,A66,'Lignes'!$J$6:$J$165)</x:f>
        <x:v>0</x:v>
      </x:c>
      <x:c r="G66" s="13" t="n">
        <x:f>SUM(D66:F66)</x:f>
        <x:v>126</x:v>
      </x:c>
      <x:c r="H66" s="10" t="str">
        <x:v>Livrée</x:v>
      </x:c>
      <x:c r="I66" s="10" t="str">
        <x:v>Newsletter</x:v>
      </x:c>
    </x:row>
    <x:row r="67" ht="25" customHeight="1">
      <x:c r="A67" s="9" t="str">
        <x:v>CC2608-062</x:v>
      </x:c>
      <x:c r="B67" s="9" t="str">
        <x:v>CL-002</x:v>
      </x:c>
      <x:c r="C67" s="12" t="n">
        <x:v>46265</x:v>
      </x:c>
      <x:c r="D67" s="14" t="n">
        <x:f>SUMIF('Lignes'!$A$6:$A$165,A67,'Lignes'!$H$6:$H$165)</x:f>
        <x:v>39</x:v>
      </x:c>
      <x:c r="E67" s="14" t="n">
        <x:f>IF(D67&gt;=45,0,5.9)</x:f>
        <x:v>5.9</x:v>
      </x:c>
      <x:c r="F67" s="14" t="n">
        <x:f>SUMIF('Lignes'!$A$6:$A$165,A67,'Lignes'!$J$6:$J$165)</x:f>
        <x:v>15</x:v>
      </x:c>
      <x:c r="G67" s="14" t="n">
        <x:f>SUM(D67:F67)</x:f>
        <x:v>59.9</x:v>
      </x:c>
      <x:c r="H67" s="9" t="str">
        <x:v>Livrée</x:v>
      </x:c>
      <x:c r="I67" s="9" t="str">
        <x:v>Meta</x:v>
      </x:c>
    </x:row>
    <x:row r="68" ht="25" customHeight="1">
      <x:c r="A68" s="10" t="str">
        <x:v>CC2608-063</x:v>
      </x:c>
      <x:c r="B68" s="10" t="str">
        <x:v>CL-003</x:v>
      </x:c>
      <x:c r="C68" s="11" t="n">
        <x:v>46235</x:v>
      </x:c>
      <x:c r="D68" s="13" t="n">
        <x:f>SUMIF('Lignes'!$A$6:$A$165,A68,'Lignes'!$H$6:$H$165)</x:f>
        <x:v>24</x:v>
      </x:c>
      <x:c r="E68" s="13" t="n">
        <x:f>IF(D68&gt;=45,0,5.9)</x:f>
        <x:v>5.9</x:v>
      </x:c>
      <x:c r="F68" s="13" t="n">
        <x:f>SUMIF('Lignes'!$A$6:$A$165,A68,'Lignes'!$J$6:$J$165)</x:f>
        <x:v>0</x:v>
      </x:c>
      <x:c r="G68" s="13" t="n">
        <x:f>SUM(D68:F68)</x:f>
        <x:v>29.9</x:v>
      </x:c>
      <x:c r="H68" s="10" t="str">
        <x:v>Livrée</x:v>
      </x:c>
      <x:c r="I68" s="10" t="str">
        <x:v>Recherche</x:v>
      </x:c>
    </x:row>
    <x:row r="69" ht="25" customHeight="1">
      <x:c r="A69" s="9" t="str">
        <x:v>CC2608-064</x:v>
      </x:c>
      <x:c r="B69" s="9" t="str">
        <x:v>CL-004</x:v>
      </x:c>
      <x:c r="C69" s="12" t="n">
        <x:v>46236</x:v>
      </x:c>
      <x:c r="D69" s="14" t="n">
        <x:f>SUMIF('Lignes'!$A$6:$A$165,A69,'Lignes'!$H$6:$H$165)</x:f>
        <x:v>38</x:v>
      </x:c>
      <x:c r="E69" s="14" t="n">
        <x:f>IF(D69&gt;=45,0,5.9)</x:f>
        <x:v>5.9</x:v>
      </x:c>
      <x:c r="F69" s="14" t="n">
        <x:f>SUMIF('Lignes'!$A$6:$A$165,A69,'Lignes'!$J$6:$J$165)</x:f>
        <x:v>0</x:v>
      </x:c>
      <x:c r="G69" s="14" t="n">
        <x:f>SUM(D69:F69)</x:f>
        <x:v>43.9</x:v>
      </x:c>
      <x:c r="H69" s="9" t="str">
        <x:v>Livrée</x:v>
      </x:c>
      <x:c r="I69" s="9" t="str">
        <x:v>Direct</x:v>
      </x:c>
    </x:row>
    <x:row r="70" ht="25" customHeight="1">
      <x:c r="A70" s="10" t="str">
        <x:v>CC2608-065</x:v>
      </x:c>
      <x:c r="B70" s="10" t="str">
        <x:v>CL-005</x:v>
      </x:c>
      <x:c r="C70" s="11" t="n">
        <x:v>46237</x:v>
      </x:c>
      <x:c r="D70" s="13" t="n">
        <x:f>SUMIF('Lignes'!$A$6:$A$165,A70,'Lignes'!$H$6:$H$165)</x:f>
        <x:v>3.8</x:v>
      </x:c>
      <x:c r="E70" s="13" t="n">
        <x:f>IF(D70&gt;=45,0,5.9)</x:f>
        <x:v>5.9</x:v>
      </x:c>
      <x:c r="F70" s="13" t="n">
        <x:f>SUMIF('Lignes'!$A$6:$A$165,A70,'Lignes'!$J$6:$J$165)</x:f>
        <x:v>0</x:v>
      </x:c>
      <x:c r="G70" s="13" t="n">
        <x:f>SUM(D70:F70)</x:f>
        <x:v>9.7</x:v>
      </x:c>
      <x:c r="H70" s="10" t="str">
        <x:v>Livrée</x:v>
      </x:c>
      <x:c r="I70" s="10" t="str">
        <x:v>Newsletter</x:v>
      </x:c>
    </x:row>
    <x:row r="71" ht="25" customHeight="1">
      <x:c r="A71" s="9" t="str">
        <x:v>CC2608-066</x:v>
      </x:c>
      <x:c r="B71" s="9" t="str">
        <x:v>CL-006</x:v>
      </x:c>
      <x:c r="C71" s="12" t="n">
        <x:v>46238</x:v>
      </x:c>
      <x:c r="D71" s="14" t="n">
        <x:f>SUMIF('Lignes'!$A$6:$A$165,A71,'Lignes'!$H$6:$H$165)</x:f>
        <x:v>143</x:v>
      </x:c>
      <x:c r="E71" s="14" t="n">
        <x:f>IF(D71&gt;=45,0,5.9)</x:f>
        <x:v>0</x:v>
      </x:c>
      <x:c r="F71" s="14" t="n">
        <x:f>SUMIF('Lignes'!$A$6:$A$165,A71,'Lignes'!$J$6:$J$165)</x:f>
        <x:v>0</x:v>
      </x:c>
      <x:c r="G71" s="14" t="n">
        <x:f>SUM(D71:F71)</x:f>
        <x:v>143</x:v>
      </x:c>
      <x:c r="H71" s="9" t="str">
        <x:v>Livrée</x:v>
      </x:c>
      <x:c r="I71" s="9" t="str">
        <x:v>Meta</x:v>
      </x:c>
    </x:row>
    <x:row r="72" ht="25" customHeight="1">
      <x:c r="A72" s="10" t="str">
        <x:v>CC2608-067</x:v>
      </x:c>
      <x:c r="B72" s="10" t="str">
        <x:v>CL-007</x:v>
      </x:c>
      <x:c r="C72" s="11" t="n">
        <x:v>46239</x:v>
      </x:c>
      <x:c r="D72" s="13" t="n">
        <x:f>SUMIF('Lignes'!$A$6:$A$165,A72,'Lignes'!$H$6:$H$165)</x:f>
        <x:v>57</x:v>
      </x:c>
      <x:c r="E72" s="13" t="n">
        <x:f>IF(D72&gt;=45,0,5.9)</x:f>
        <x:v>0</x:v>
      </x:c>
      <x:c r="F72" s="13" t="n">
        <x:f>SUMIF('Lignes'!$A$6:$A$165,A72,'Lignes'!$J$6:$J$165)</x:f>
        <x:v>0</x:v>
      </x:c>
      <x:c r="G72" s="13" t="n">
        <x:f>SUM(D72:F72)</x:f>
        <x:v>57</x:v>
      </x:c>
      <x:c r="H72" s="10" t="str">
        <x:v>Livrée</x:v>
      </x:c>
      <x:c r="I72" s="10" t="str">
        <x:v>Recherche</x:v>
      </x:c>
    </x:row>
    <x:row r="73" ht="25" customHeight="1">
      <x:c r="A73" s="9" t="str">
        <x:v>CC2608-068</x:v>
      </x:c>
      <x:c r="B73" s="9" t="str">
        <x:v>CL-008</x:v>
      </x:c>
      <x:c r="C73" s="12" t="n">
        <x:v>46240</x:v>
      </x:c>
      <x:c r="D73" s="14" t="n">
        <x:f>SUMIF('Lignes'!$A$6:$A$165,A73,'Lignes'!$H$6:$H$165)</x:f>
        <x:v>3.8</x:v>
      </x:c>
      <x:c r="E73" s="14" t="n">
        <x:f>IF(D73&gt;=45,0,5.9)</x:f>
        <x:v>5.9</x:v>
      </x:c>
      <x:c r="F73" s="14" t="n">
        <x:f>SUMIF('Lignes'!$A$6:$A$165,A73,'Lignes'!$J$6:$J$165)</x:f>
        <x:v>0</x:v>
      </x:c>
      <x:c r="G73" s="14" t="n">
        <x:f>SUM(D73:F73)</x:f>
        <x:v>9.7</x:v>
      </x:c>
      <x:c r="H73" s="9" t="str">
        <x:v>Livrée</x:v>
      </x:c>
      <x:c r="I73" s="9" t="str">
        <x:v>Direct</x:v>
      </x:c>
    </x:row>
    <x:row r="74" ht="25" customHeight="1">
      <x:c r="A74" s="10" t="str">
        <x:v>CC2608-069</x:v>
      </x:c>
      <x:c r="B74" s="10" t="str">
        <x:v>CL-009</x:v>
      </x:c>
      <x:c r="C74" s="11" t="n">
        <x:v>46241</x:v>
      </x:c>
      <x:c r="D74" s="13" t="n">
        <x:f>SUMIF('Lignes'!$A$6:$A$165,A74,'Lignes'!$H$6:$H$165)</x:f>
        <x:v>42.8</x:v>
      </x:c>
      <x:c r="E74" s="13" t="n">
        <x:f>IF(D74&gt;=45,0,5.9)</x:f>
        <x:v>5.9</x:v>
      </x:c>
      <x:c r="F74" s="13" t="n">
        <x:f>SUMIF('Lignes'!$A$6:$A$165,A74,'Lignes'!$J$6:$J$165)</x:f>
        <x:v>15</x:v>
      </x:c>
      <x:c r="G74" s="13" t="n">
        <x:f>SUM(D74:F74)</x:f>
        <x:v>63.699999999999996</x:v>
      </x:c>
      <x:c r="H74" s="10" t="str">
        <x:v>Livrée</x:v>
      </x:c>
      <x:c r="I74" s="10" t="str">
        <x:v>Newsletter</x:v>
      </x:c>
    </x:row>
    <x:row r="75" ht="25" customHeight="1">
      <x:c r="A75" s="9" t="str">
        <x:v>CC2608-070</x:v>
      </x:c>
      <x:c r="B75" s="9" t="str">
        <x:v>CL-010</x:v>
      </x:c>
      <x:c r="C75" s="12" t="n">
        <x:v>46242</x:v>
      </x:c>
      <x:c r="D75" s="14" t="n">
        <x:f>SUMIF('Lignes'!$A$6:$A$165,A75,'Lignes'!$H$6:$H$165)</x:f>
        <x:v>20.5</x:v>
      </x:c>
      <x:c r="E75" s="14" t="n">
        <x:f>IF(D75&gt;=45,0,5.9)</x:f>
        <x:v>5.9</x:v>
      </x:c>
      <x:c r="F75" s="14" t="n">
        <x:f>SUMIF('Lignes'!$A$6:$A$165,A75,'Lignes'!$J$6:$J$165)</x:f>
        <x:v>0</x:v>
      </x:c>
      <x:c r="G75" s="14" t="n">
        <x:f>SUM(D75:F75)</x:f>
        <x:v>26.4</x:v>
      </x:c>
      <x:c r="H75" s="9" t="str">
        <x:v>Livrée</x:v>
      </x:c>
      <x:c r="I75" s="9" t="str">
        <x:v>Meta</x:v>
      </x:c>
    </x:row>
    <x:row r="76" ht="25" customHeight="1">
      <x:c r="A76" s="10" t="str">
        <x:v>CC2608-071</x:v>
      </x:c>
      <x:c r="B76" s="10" t="str">
        <x:v>CL-011</x:v>
      </x:c>
      <x:c r="C76" s="11" t="n">
        <x:v>46243</x:v>
      </x:c>
      <x:c r="D76" s="13" t="n">
        <x:f>SUMIF('Lignes'!$A$6:$A$165,A76,'Lignes'!$H$6:$H$165)</x:f>
        <x:v>78</x:v>
      </x:c>
      <x:c r="E76" s="13" t="n">
        <x:f>IF(D76&gt;=45,0,5.9)</x:f>
        <x:v>0</x:v>
      </x:c>
      <x:c r="F76" s="13" t="n">
        <x:f>SUMIF('Lignes'!$A$6:$A$165,A76,'Lignes'!$J$6:$J$165)</x:f>
        <x:v>30</x:v>
      </x:c>
      <x:c r="G76" s="13" t="n">
        <x:f>SUM(D76:F76)</x:f>
        <x:v>108</x:v>
      </x:c>
      <x:c r="H76" s="10" t="str">
        <x:v>Livrée</x:v>
      </x:c>
      <x:c r="I76" s="10" t="str">
        <x:v>Recherche</x:v>
      </x:c>
    </x:row>
    <x:row r="77" ht="25" customHeight="1">
      <x:c r="A77" s="9" t="str">
        <x:v>CC2608-072</x:v>
      </x:c>
      <x:c r="B77" s="9" t="str">
        <x:v>CL-012</x:v>
      </x:c>
      <x:c r="C77" s="12" t="n">
        <x:v>46244</x:v>
      </x:c>
      <x:c r="D77" s="14" t="n">
        <x:f>SUMIF('Lignes'!$A$6:$A$165,A77,'Lignes'!$H$6:$H$165)</x:f>
        <x:v>49</x:v>
      </x:c>
      <x:c r="E77" s="14" t="n">
        <x:f>IF(D77&gt;=45,0,5.9)</x:f>
        <x:v>0</x:v>
      </x:c>
      <x:c r="F77" s="14" t="n">
        <x:f>SUMIF('Lignes'!$A$6:$A$165,A77,'Lignes'!$J$6:$J$165)</x:f>
        <x:v>0</x:v>
      </x:c>
      <x:c r="G77" s="14" t="n">
        <x:f>SUM(D77:F77)</x:f>
        <x:v>49</x:v>
      </x:c>
      <x:c r="H77" s="9" t="str">
        <x:v>Livrée</x:v>
      </x:c>
      <x:c r="I77" s="9" t="str">
        <x:v>Direct</x:v>
      </x:c>
    </x:row>
    <x:row r="78" ht="25" customHeight="1">
      <x:c r="A78" s="10" t="str">
        <x:v>CC2608-073</x:v>
      </x:c>
      <x:c r="B78" s="10" t="str">
        <x:v>CL-013</x:v>
      </x:c>
      <x:c r="C78" s="11" t="n">
        <x:v>46245</x:v>
      </x:c>
      <x:c r="D78" s="13" t="n">
        <x:f>SUMIF('Lignes'!$A$6:$A$165,A78,'Lignes'!$H$6:$H$165)</x:f>
        <x:v>126</x:v>
      </x:c>
      <x:c r="E78" s="13" t="n">
        <x:f>IF(D78&gt;=45,0,5.9)</x:f>
        <x:v>0</x:v>
      </x:c>
      <x:c r="F78" s="13" t="n">
        <x:f>SUMIF('Lignes'!$A$6:$A$165,A78,'Lignes'!$J$6:$J$165)</x:f>
        <x:v>0</x:v>
      </x:c>
      <x:c r="G78" s="13" t="n">
        <x:f>SUM(D78:F78)</x:f>
        <x:v>126</x:v>
      </x:c>
      <x:c r="H78" s="10" t="str">
        <x:v>Livrée</x:v>
      </x:c>
      <x:c r="I78" s="10" t="str">
        <x:v>Newsletter</x:v>
      </x:c>
    </x:row>
    <x:row r="79" ht="25" customHeight="1">
      <x:c r="A79" s="9" t="str">
        <x:v>CC2608-074</x:v>
      </x:c>
      <x:c r="B79" s="9" t="str">
        <x:v>CL-014</x:v>
      </x:c>
      <x:c r="C79" s="12" t="n">
        <x:v>46246</x:v>
      </x:c>
      <x:c r="D79" s="14" t="n">
        <x:f>SUMIF('Lignes'!$A$6:$A$165,A79,'Lignes'!$H$6:$H$165)</x:f>
        <x:v>7</x:v>
      </x:c>
      <x:c r="E79" s="14" t="n">
        <x:f>IF(D79&gt;=45,0,5.9)</x:f>
        <x:v>5.9</x:v>
      </x:c>
      <x:c r="F79" s="14" t="n">
        <x:f>SUMIF('Lignes'!$A$6:$A$165,A79,'Lignes'!$J$6:$J$165)</x:f>
        <x:v>0</x:v>
      </x:c>
      <x:c r="G79" s="14" t="n">
        <x:f>SUM(D79:F79)</x:f>
        <x:v>12.9</x:v>
      </x:c>
      <x:c r="H79" s="9" t="str">
        <x:v>Livrée</x:v>
      </x:c>
      <x:c r="I79" s="9" t="str">
        <x:v>Meta</x:v>
      </x:c>
    </x:row>
    <x:row r="80" ht="25" customHeight="1">
      <x:c r="A80" s="10" t="str">
        <x:v>CC2608-075</x:v>
      </x:c>
      <x:c r="B80" s="10" t="str">
        <x:v>CL-015</x:v>
      </x:c>
      <x:c r="C80" s="11" t="n">
        <x:v>46247</x:v>
      </x:c>
      <x:c r="D80" s="13" t="n">
        <x:f>SUMIF('Lignes'!$A$6:$A$165,A80,'Lignes'!$H$6:$H$165)</x:f>
        <x:v>42.8</x:v>
      </x:c>
      <x:c r="E80" s="13" t="n">
        <x:f>IF(D80&gt;=45,0,5.9)</x:f>
        <x:v>5.9</x:v>
      </x:c>
      <x:c r="F80" s="13" t="n">
        <x:f>SUMIF('Lignes'!$A$6:$A$165,A80,'Lignes'!$J$6:$J$165)</x:f>
        <x:v>15</x:v>
      </x:c>
      <x:c r="G80" s="13" t="n">
        <x:f>SUM(D80:F80)</x:f>
        <x:v>63.699999999999996</x:v>
      </x:c>
      <x:c r="H80" s="10" t="str">
        <x:v>Livrée</x:v>
      </x:c>
      <x:c r="I80" s="10" t="str">
        <x:v>Recherche</x:v>
      </x:c>
    </x:row>
    <x:row r="81" ht="25" customHeight="1">
      <x:c r="A81" s="9" t="str">
        <x:v>CC2608-076</x:v>
      </x:c>
      <x:c r="B81" s="9" t="str">
        <x:v>CL-016</x:v>
      </x:c>
      <x:c r="C81" s="12" t="n">
        <x:v>46248</x:v>
      </x:c>
      <x:c r="D81" s="14" t="n">
        <x:f>SUMIF('Lignes'!$A$6:$A$165,A81,'Lignes'!$H$6:$H$165)</x:f>
        <x:v>117</x:v>
      </x:c>
      <x:c r="E81" s="14" t="n">
        <x:f>IF(D81&gt;=45,0,5.9)</x:f>
        <x:v>0</x:v>
      </x:c>
      <x:c r="F81" s="14" t="n">
        <x:f>SUMIF('Lignes'!$A$6:$A$165,A81,'Lignes'!$J$6:$J$165)</x:f>
        <x:v>45</x:v>
      </x:c>
      <x:c r="G81" s="14" t="n">
        <x:f>SUM(D81:F81)</x:f>
        <x:v>162</x:v>
      </x:c>
      <x:c r="H81" s="9" t="str">
        <x:v>Livrée</x:v>
      </x:c>
      <x:c r="I81" s="9" t="str">
        <x:v>Direct</x:v>
      </x:c>
    </x:row>
    <x:row r="82" ht="25" customHeight="1">
      <x:c r="A82" s="10" t="str">
        <x:v>CC2608-077</x:v>
      </x:c>
      <x:c r="B82" s="10" t="str">
        <x:v>CL-017</x:v>
      </x:c>
      <x:c r="C82" s="11" t="n">
        <x:v>46249</x:v>
      </x:c>
      <x:c r="D82" s="13" t="n">
        <x:f>SUMIF('Lignes'!$A$6:$A$165,A82,'Lignes'!$H$6:$H$165)</x:f>
        <x:v>3.5</x:v>
      </x:c>
      <x:c r="E82" s="13" t="n">
        <x:f>IF(D82&gt;=45,0,5.9)</x:f>
        <x:v>5.9</x:v>
      </x:c>
      <x:c r="F82" s="13" t="n">
        <x:f>SUMIF('Lignes'!$A$6:$A$165,A82,'Lignes'!$J$6:$J$165)</x:f>
        <x:v>0</x:v>
      </x:c>
      <x:c r="G82" s="13" t="n">
        <x:f>SUM(D82:F82)</x:f>
        <x:v>9.4</x:v>
      </x:c>
      <x:c r="H82" s="10" t="str">
        <x:v>Livrée</x:v>
      </x:c>
      <x:c r="I82" s="10" t="str">
        <x:v>Newsletter</x:v>
      </x:c>
    </x:row>
    <x:row r="83" ht="25" customHeight="1">
      <x:c r="A83" s="9" t="str">
        <x:v>CC2608-078</x:v>
      </x:c>
      <x:c r="B83" s="9" t="str">
        <x:v>CL-018</x:v>
      </x:c>
      <x:c r="C83" s="12" t="n">
        <x:v>46250</x:v>
      </x:c>
      <x:c r="D83" s="14" t="n">
        <x:f>SUMIF('Lignes'!$A$6:$A$165,A83,'Lignes'!$H$6:$H$165)</x:f>
        <x:v>31.9</x:v>
      </x:c>
      <x:c r="E83" s="14" t="n">
        <x:f>IF(D83&gt;=45,0,5.9)</x:f>
        <x:v>5.9</x:v>
      </x:c>
      <x:c r="F83" s="14" t="n">
        <x:f>SUMIF('Lignes'!$A$6:$A$165,A83,'Lignes'!$J$6:$J$165)</x:f>
        <x:v>0</x:v>
      </x:c>
      <x:c r="G83" s="14" t="n">
        <x:f>SUM(D83:F83)</x:f>
        <x:v>37.8</x:v>
      </x:c>
      <x:c r="H83" s="9" t="str">
        <x:v>Livrée</x:v>
      </x:c>
      <x:c r="I83" s="9" t="str">
        <x:v>Meta</x:v>
      </x:c>
    </x:row>
    <x:row r="84" ht="25" customHeight="1">
      <x:c r="A84" s="10" t="str">
        <x:v>CC2608-079</x:v>
      </x:c>
      <x:c r="B84" s="10" t="str">
        <x:v>CL-019</x:v>
      </x:c>
      <x:c r="C84" s="11" t="n">
        <x:v>46251</x:v>
      </x:c>
      <x:c r="D84" s="13" t="n">
        <x:f>SUMIF('Lignes'!$A$6:$A$165,A84,'Lignes'!$H$6:$H$165)</x:f>
        <x:v>25.5</x:v>
      </x:c>
      <x:c r="E84" s="13" t="n">
        <x:f>IF(D84&gt;=45,0,5.9)</x:f>
        <x:v>5.9</x:v>
      </x:c>
      <x:c r="F84" s="13" t="n">
        <x:f>SUMIF('Lignes'!$A$6:$A$165,A84,'Lignes'!$J$6:$J$165)</x:f>
        <x:v>0</x:v>
      </x:c>
      <x:c r="G84" s="13" t="n">
        <x:f>SUM(D84:F84)</x:f>
        <x:v>31.4</x:v>
      </x:c>
      <x:c r="H84" s="10" t="str">
        <x:v>Livrée</x:v>
      </x:c>
      <x:c r="I84" s="10" t="str">
        <x:v>Recherche</x:v>
      </x:c>
    </x:row>
    <x:row r="85" ht="25" customHeight="1">
      <x:c r="A85" s="9" t="str">
        <x:v>CC2608-080</x:v>
      </x:c>
      <x:c r="B85" s="9" t="str">
        <x:v>CL-020</x:v>
      </x:c>
      <x:c r="C85" s="12" t="n">
        <x:v>46252</x:v>
      </x:c>
      <x:c r="D85" s="14" t="n">
        <x:f>SUMIF('Lignes'!$A$6:$A$165,A85,'Lignes'!$H$6:$H$165)</x:f>
        <x:v>117</x:v>
      </x:c>
      <x:c r="E85" s="14" t="n">
        <x:f>IF(D85&gt;=45,0,5.9)</x:f>
        <x:v>0</x:v>
      </x:c>
      <x:c r="F85" s="14" t="n">
        <x:f>SUMIF('Lignes'!$A$6:$A$165,A85,'Lignes'!$J$6:$J$165)</x:f>
        <x:v>45</x:v>
      </x:c>
      <x:c r="G85" s="14" t="n">
        <x:f>SUM(D85:F85)</x:f>
        <x:v>162</x:v>
      </x:c>
      <x:c r="H85" s="9" t="str">
        <x:v>Livrée</x:v>
      </x:c>
      <x:c r="I85" s="9" t="str">
        <x:v>Direct</x:v>
      </x:c>
    </x:row>
    <x:row r="86" ht="25" customHeight="1">
      <x:c r="A86" s="10" t="str">
        <x:v>CC2608-081</x:v>
      </x:c>
      <x:c r="B86" s="10" t="str">
        <x:v>CL-021</x:v>
      </x:c>
      <x:c r="C86" s="11" t="n">
        <x:v>46253</x:v>
      </x:c>
      <x:c r="D86" s="13" t="n">
        <x:f>SUMIF('Lignes'!$A$6:$A$165,A86,'Lignes'!$H$6:$H$165)</x:f>
        <x:v>45.8</x:v>
      </x:c>
      <x:c r="E86" s="13" t="n">
        <x:f>IF(D86&gt;=45,0,5.9)</x:f>
        <x:v>0</x:v>
      </x:c>
      <x:c r="F86" s="13" t="n">
        <x:f>SUMIF('Lignes'!$A$6:$A$165,A86,'Lignes'!$J$6:$J$165)</x:f>
        <x:v>0</x:v>
      </x:c>
      <x:c r="G86" s="13" t="n">
        <x:f>SUM(D86:F86)</x:f>
        <x:v>45.8</x:v>
      </x:c>
      <x:c r="H86" s="10" t="str">
        <x:v>Livrée</x:v>
      </x:c>
      <x:c r="I86" s="10" t="str">
        <x:v>Newsletter</x:v>
      </x:c>
    </x:row>
    <x:row r="87" ht="25" customHeight="1">
      <x:c r="A87" s="9" t="str">
        <x:v>CC2608-082</x:v>
      </x:c>
      <x:c r="B87" s="9" t="str">
        <x:v>CL-022</x:v>
      </x:c>
      <x:c r="C87" s="12" t="n">
        <x:v>46254</x:v>
      </x:c>
      <x:c r="D87" s="14" t="n">
        <x:f>SUMIF('Lignes'!$A$6:$A$165,A87,'Lignes'!$H$6:$H$165)</x:f>
        <x:v>117</x:v>
      </x:c>
      <x:c r="E87" s="14" t="n">
        <x:f>IF(D87&gt;=45,0,5.9)</x:f>
        <x:v>0</x:v>
      </x:c>
      <x:c r="F87" s="14" t="n">
        <x:f>SUMIF('Lignes'!$A$6:$A$165,A87,'Lignes'!$J$6:$J$165)</x:f>
        <x:v>45</x:v>
      </x:c>
      <x:c r="G87" s="14" t="n">
        <x:f>SUM(D87:F87)</x:f>
        <x:v>162</x:v>
      </x:c>
      <x:c r="H87" s="9" t="str">
        <x:v>Livrée</x:v>
      </x:c>
      <x:c r="I87" s="9" t="str">
        <x:v>Meta</x:v>
      </x:c>
    </x:row>
    <x:row r="88" ht="25" customHeight="1">
      <x:c r="A88" s="10" t="str">
        <x:v>CC2608-083</x:v>
      </x:c>
      <x:c r="B88" s="10" t="str">
        <x:v>CL-023</x:v>
      </x:c>
      <x:c r="C88" s="11" t="n">
        <x:v>46255</x:v>
      </x:c>
      <x:c r="D88" s="13" t="n">
        <x:f>SUMIF('Lignes'!$A$6:$A$165,A88,'Lignes'!$H$6:$H$165)</x:f>
        <x:v>41</x:v>
      </x:c>
      <x:c r="E88" s="13" t="n">
        <x:f>IF(D88&gt;=45,0,5.9)</x:f>
        <x:v>5.9</x:v>
      </x:c>
      <x:c r="F88" s="13" t="n">
        <x:f>SUMIF('Lignes'!$A$6:$A$165,A88,'Lignes'!$J$6:$J$165)</x:f>
        <x:v>0</x:v>
      </x:c>
      <x:c r="G88" s="13" t="n">
        <x:f>SUM(D88:F88)</x:f>
        <x:v>46.9</x:v>
      </x:c>
      <x:c r="H88" s="10" t="str">
        <x:v>Livrée</x:v>
      </x:c>
      <x:c r="I88" s="10" t="str">
        <x:v>Recherche</x:v>
      </x:c>
    </x:row>
    <x:row r="89" ht="25" customHeight="1">
      <x:c r="A89" s="9" t="str">
        <x:v>CC2608-084</x:v>
      </x:c>
      <x:c r="B89" s="9" t="str">
        <x:v>CL-024</x:v>
      </x:c>
      <x:c r="C89" s="12" t="n">
        <x:v>46256</x:v>
      </x:c>
      <x:c r="D89" s="14" t="n">
        <x:f>SUMIF('Lignes'!$A$6:$A$165,A89,'Lignes'!$H$6:$H$165)</x:f>
        <x:v>22.5</x:v>
      </x:c>
      <x:c r="E89" s="14" t="n">
        <x:f>IF(D89&gt;=45,0,5.9)</x:f>
        <x:v>5.9</x:v>
      </x:c>
      <x:c r="F89" s="14" t="n">
        <x:f>SUMIF('Lignes'!$A$6:$A$165,A89,'Lignes'!$J$6:$J$165)</x:f>
        <x:v>0</x:v>
      </x:c>
      <x:c r="G89" s="14" t="n">
        <x:f>SUM(D89:F89)</x:f>
        <x:v>28.4</x:v>
      </x:c>
      <x:c r="H89" s="9" t="str">
        <x:v>Livrée</x:v>
      </x:c>
      <x:c r="I89" s="9" t="str">
        <x:v>Direct</x:v>
      </x:c>
    </x:row>
    <x:row r="90" ht="25" customHeight="1">
      <x:c r="A90" s="10" t="str">
        <x:v>CC2608-085</x:v>
      </x:c>
      <x:c r="B90" s="10" t="str">
        <x:v>CL-025</x:v>
      </x:c>
      <x:c r="C90" s="11" t="n">
        <x:v>46257</x:v>
      </x:c>
      <x:c r="D90" s="13" t="n">
        <x:f>SUMIF('Lignes'!$A$6:$A$165,A90,'Lignes'!$H$6:$H$165)</x:f>
        <x:v>8.5</x:v>
      </x:c>
      <x:c r="E90" s="13" t="n">
        <x:f>IF(D90&gt;=45,0,5.9)</x:f>
        <x:v>5.9</x:v>
      </x:c>
      <x:c r="F90" s="13" t="n">
        <x:f>SUMIF('Lignes'!$A$6:$A$165,A90,'Lignes'!$J$6:$J$165)</x:f>
        <x:v>0</x:v>
      </x:c>
      <x:c r="G90" s="13" t="n">
        <x:f>SUM(D90:F90)</x:f>
        <x:v>14.4</x:v>
      </x:c>
      <x:c r="H90" s="10" t="str">
        <x:v>Livrée</x:v>
      </x:c>
      <x:c r="I90" s="10" t="str">
        <x:v>Newsletter</x:v>
      </x:c>
    </x:row>
    <x:row r="91" ht="25" customHeight="1">
      <x:c r="A91" s="9" t="str">
        <x:v>CC2608-086</x:v>
      </x:c>
      <x:c r="B91" s="9" t="str">
        <x:v>CL-026</x:v>
      </x:c>
      <x:c r="C91" s="12" t="n">
        <x:v>46258</x:v>
      </x:c>
      <x:c r="D91" s="14" t="n">
        <x:f>SUMIF('Lignes'!$A$6:$A$165,A91,'Lignes'!$H$6:$H$165)</x:f>
        <x:v>10.5</x:v>
      </x:c>
      <x:c r="E91" s="14" t="n">
        <x:f>IF(D91&gt;=45,0,5.9)</x:f>
        <x:v>5.9</x:v>
      </x:c>
      <x:c r="F91" s="14" t="n">
        <x:f>SUMIF('Lignes'!$A$6:$A$165,A91,'Lignes'!$J$6:$J$165)</x:f>
        <x:v>0</x:v>
      </x:c>
      <x:c r="G91" s="14" t="n">
        <x:f>SUM(D91:F91)</x:f>
        <x:v>16.4</x:v>
      </x:c>
      <x:c r="H91" s="9" t="str">
        <x:v>Livrée</x:v>
      </x:c>
      <x:c r="I91" s="9" t="str">
        <x:v>Meta</x:v>
      </x:c>
    </x:row>
    <x:row r="92" ht="25" customHeight="1">
      <x:c r="A92" s="10" t="str">
        <x:v>CC2608-087</x:v>
      </x:c>
      <x:c r="B92" s="10" t="str">
        <x:v>CL-027</x:v>
      </x:c>
      <x:c r="C92" s="11" t="n">
        <x:v>46259</x:v>
      </x:c>
      <x:c r="D92" s="13" t="n">
        <x:f>SUMIF('Lignes'!$A$6:$A$165,A92,'Lignes'!$H$6:$H$165)</x:f>
        <x:v>77</x:v>
      </x:c>
      <x:c r="E92" s="13" t="n">
        <x:f>IF(D92&gt;=45,0,5.9)</x:f>
        <x:v>0</x:v>
      </x:c>
      <x:c r="F92" s="13" t="n">
        <x:f>SUMIF('Lignes'!$A$6:$A$165,A92,'Lignes'!$J$6:$J$165)</x:f>
        <x:v>15</x:v>
      </x:c>
      <x:c r="G92" s="13" t="n">
        <x:f>SUM(D92:F92)</x:f>
        <x:v>92</x:v>
      </x:c>
      <x:c r="H92" s="10" t="str">
        <x:v>Livrée</x:v>
      </x:c>
      <x:c r="I92" s="10" t="str">
        <x:v>Recherche</x:v>
      </x:c>
    </x:row>
    <x:row r="93" ht="25" customHeight="1">
      <x:c r="A93" s="9" t="str">
        <x:v>CC2608-088</x:v>
      </x:c>
      <x:c r="B93" s="9" t="str">
        <x:v>CL-028</x:v>
      </x:c>
      <x:c r="C93" s="12" t="n">
        <x:v>46260</x:v>
      </x:c>
      <x:c r="D93" s="14" t="n">
        <x:f>SUMIF('Lignes'!$A$6:$A$165,A93,'Lignes'!$H$6:$H$165)</x:f>
        <x:v>7</x:v>
      </x:c>
      <x:c r="E93" s="14" t="n">
        <x:f>IF(D93&gt;=45,0,5.9)</x:f>
        <x:v>5.9</x:v>
      </x:c>
      <x:c r="F93" s="14" t="n">
        <x:f>SUMIF('Lignes'!$A$6:$A$165,A93,'Lignes'!$J$6:$J$165)</x:f>
        <x:v>0</x:v>
      </x:c>
      <x:c r="G93" s="14" t="n">
        <x:f>SUM(D93:F93)</x:f>
        <x:v>12.9</x:v>
      </x:c>
      <x:c r="H93" s="9" t="str">
        <x:v>Livrée</x:v>
      </x:c>
      <x:c r="I93" s="9" t="str">
        <x:v>Direct</x:v>
      </x:c>
    </x:row>
    <x:row r="94" ht="25" customHeight="1">
      <x:c r="A94" s="10" t="str">
        <x:v>CC2608-089</x:v>
      </x:c>
      <x:c r="B94" s="10" t="str">
        <x:v>CL-029</x:v>
      </x:c>
      <x:c r="C94" s="11" t="n">
        <x:v>46261</x:v>
      </x:c>
      <x:c r="D94" s="13" t="n">
        <x:f>SUMIF('Lignes'!$A$6:$A$165,A94,'Lignes'!$H$6:$H$165)</x:f>
        <x:v>19</x:v>
      </x:c>
      <x:c r="E94" s="13" t="n">
        <x:f>IF(D94&gt;=45,0,5.9)</x:f>
        <x:v>5.9</x:v>
      </x:c>
      <x:c r="F94" s="13" t="n">
        <x:f>SUMIF('Lignes'!$A$6:$A$165,A94,'Lignes'!$J$6:$J$165)</x:f>
        <x:v>0</x:v>
      </x:c>
      <x:c r="G94" s="13" t="n">
        <x:f>SUM(D94:F94)</x:f>
        <x:v>24.9</x:v>
      </x:c>
      <x:c r="H94" s="10" t="str">
        <x:v>Livrée</x:v>
      </x:c>
      <x:c r="I94" s="10" t="str">
        <x:v>Newsletter</x:v>
      </x:c>
    </x:row>
    <x:row r="95" ht="25" customHeight="1">
      <x:c r="A95" s="9" t="str">
        <x:v>CC2608-090</x:v>
      </x:c>
      <x:c r="B95" s="9" t="str">
        <x:v>CL-030</x:v>
      </x:c>
      <x:c r="C95" s="12" t="n">
        <x:v>46262</x:v>
      </x:c>
      <x:c r="D95" s="14" t="n">
        <x:f>SUMIF('Lignes'!$A$6:$A$165,A95,'Lignes'!$H$6:$H$165)</x:f>
        <x:v>52.5</x:v>
      </x:c>
      <x:c r="E95" s="14" t="n">
        <x:f>IF(D95&gt;=45,0,5.9)</x:f>
        <x:v>0</x:v>
      </x:c>
      <x:c r="F95" s="14" t="n">
        <x:f>SUMIF('Lignes'!$A$6:$A$165,A95,'Lignes'!$J$6:$J$165)</x:f>
        <x:v>0</x:v>
      </x:c>
      <x:c r="G95" s="14" t="n">
        <x:f>SUM(D95:F95)</x:f>
        <x:v>52.5</x:v>
      </x:c>
      <x:c r="H95" s="9" t="str">
        <x:v>Livrée</x:v>
      </x:c>
      <x:c r="I95" s="9" t="str">
        <x:v>Meta</x:v>
      </x:c>
    </x:row>
    <x:row r="96" ht="25" customHeight="1">
      <x:c r="A96" s="10" t="str">
        <x:v>CC2608-091</x:v>
      </x:c>
      <x:c r="B96" s="10" t="str">
        <x:v>CL-031</x:v>
      </x:c>
      <x:c r="C96" s="11" t="n">
        <x:v>46263</x:v>
      </x:c>
      <x:c r="D96" s="13" t="n">
        <x:f>SUMIF('Lignes'!$A$6:$A$165,A96,'Lignes'!$H$6:$H$165)</x:f>
        <x:v>19</x:v>
      </x:c>
      <x:c r="E96" s="13" t="n">
        <x:f>IF(D96&gt;=45,0,5.9)</x:f>
        <x:v>5.9</x:v>
      </x:c>
      <x:c r="F96" s="13" t="n">
        <x:f>SUMIF('Lignes'!$A$6:$A$165,A96,'Lignes'!$J$6:$J$165)</x:f>
        <x:v>0</x:v>
      </x:c>
      <x:c r="G96" s="13" t="n">
        <x:f>SUM(D96:F96)</x:f>
        <x:v>24.9</x:v>
      </x:c>
      <x:c r="H96" s="10" t="str">
        <x:v>Livrée</x:v>
      </x:c>
      <x:c r="I96" s="10" t="str">
        <x:v>Recherche</x:v>
      </x:c>
    </x:row>
    <x:row r="97" ht="25" customHeight="1">
      <x:c r="A97" s="9" t="str">
        <x:v>CC2608-092</x:v>
      </x:c>
      <x:c r="B97" s="9" t="str">
        <x:v>CL-032</x:v>
      </x:c>
      <x:c r="C97" s="12" t="n">
        <x:v>46264</x:v>
      </x:c>
      <x:c r="D97" s="14" t="n">
        <x:f>SUMIF('Lignes'!$A$6:$A$165,A97,'Lignes'!$H$6:$H$165)</x:f>
        <x:v>7.6</x:v>
      </x:c>
      <x:c r="E97" s="14" t="n">
        <x:f>IF(D97&gt;=45,0,5.9)</x:f>
        <x:v>5.9</x:v>
      </x:c>
      <x:c r="F97" s="14" t="n">
        <x:f>SUMIF('Lignes'!$A$6:$A$165,A97,'Lignes'!$J$6:$J$165)</x:f>
        <x:v>0</x:v>
      </x:c>
      <x:c r="G97" s="14" t="n">
        <x:f>SUM(D97:F97)</x:f>
        <x:v>13.5</x:v>
      </x:c>
      <x:c r="H97" s="9" t="str">
        <x:v>Livrée</x:v>
      </x:c>
      <x:c r="I97" s="9" t="str">
        <x:v>Direct</x:v>
      </x:c>
    </x:row>
    <x:row r="98" ht="25" customHeight="1">
      <x:c r="A98" s="10" t="str">
        <x:v>CC2608-093</x:v>
      </x:c>
      <x:c r="B98" s="10" t="str">
        <x:v>CL-033</x:v>
      </x:c>
      <x:c r="C98" s="11" t="n">
        <x:v>46265</x:v>
      </x:c>
      <x:c r="D98" s="13" t="n">
        <x:f>SUMIF('Lignes'!$A$6:$A$165,A98,'Lignes'!$H$6:$H$165)</x:f>
        <x:v>10.8</x:v>
      </x:c>
      <x:c r="E98" s="13" t="n">
        <x:f>IF(D98&gt;=45,0,5.9)</x:f>
        <x:v>5.9</x:v>
      </x:c>
      <x:c r="F98" s="13" t="n">
        <x:f>SUMIF('Lignes'!$A$6:$A$165,A98,'Lignes'!$J$6:$J$165)</x:f>
        <x:v>0</x:v>
      </x:c>
      <x:c r="G98" s="13" t="n">
        <x:f>SUM(D98:F98)</x:f>
        <x:v>16.700000000000003</x:v>
      </x:c>
      <x:c r="H98" s="10" t="str">
        <x:v>Livrée</x:v>
      </x:c>
      <x:c r="I98" s="10" t="str">
        <x:v>Newsletter</x:v>
      </x:c>
    </x:row>
    <x:row r="99" ht="25" customHeight="1">
      <x:c r="A99" s="9" t="str">
        <x:v>CC2608-094</x:v>
      </x:c>
      <x:c r="B99" s="9" t="str">
        <x:v>CL-034</x:v>
      </x:c>
      <x:c r="C99" s="12" t="n">
        <x:v>46235</x:v>
      </x:c>
      <x:c r="D99" s="14" t="n">
        <x:f>SUMIF('Lignes'!$A$6:$A$165,A99,'Lignes'!$H$6:$H$165)</x:f>
        <x:v>42</x:v>
      </x:c>
      <x:c r="E99" s="14" t="n">
        <x:f>IF(D99&gt;=45,0,5.9)</x:f>
        <x:v>5.9</x:v>
      </x:c>
      <x:c r="F99" s="14" t="n">
        <x:f>SUMIF('Lignes'!$A$6:$A$165,A99,'Lignes'!$J$6:$J$165)</x:f>
        <x:v>0</x:v>
      </x:c>
      <x:c r="G99" s="14" t="n">
        <x:f>SUM(D99:F99)</x:f>
        <x:v>47.9</x:v>
      </x:c>
      <x:c r="H99" s="9" t="str">
        <x:v>Livrée</x:v>
      </x:c>
      <x:c r="I99" s="9" t="str">
        <x:v>Meta</x:v>
      </x:c>
    </x:row>
    <x:row r="100" ht="25" customHeight="1">
      <x:c r="A100" s="10" t="str">
        <x:v>CC2608-095</x:v>
      </x:c>
      <x:c r="B100" s="10" t="str">
        <x:v>CL-035</x:v>
      </x:c>
      <x:c r="C100" s="11" t="n">
        <x:v>46236</x:v>
      </x:c>
      <x:c r="D100" s="13" t="n">
        <x:f>SUMIF('Lignes'!$A$6:$A$165,A100,'Lignes'!$H$6:$H$165)</x:f>
        <x:v>3.5</x:v>
      </x:c>
      <x:c r="E100" s="13" t="n">
        <x:f>IF(D100&gt;=45,0,5.9)</x:f>
        <x:v>5.9</x:v>
      </x:c>
      <x:c r="F100" s="13" t="n">
        <x:f>SUMIF('Lignes'!$A$6:$A$165,A100,'Lignes'!$J$6:$J$165)</x:f>
        <x:v>0</x:v>
      </x:c>
      <x:c r="G100" s="13" t="n">
        <x:f>SUM(D100:F100)</x:f>
        <x:v>9.4</x:v>
      </x:c>
      <x:c r="H100" s="10" t="str">
        <x:v>Livrée</x:v>
      </x:c>
      <x:c r="I100" s="10" t="str">
        <x:v>Recherche</x:v>
      </x:c>
    </x:row>
    <x:row r="101" ht="25" customHeight="1">
      <x:c r="A101" s="9" t="str">
        <x:v>CC2608-096</x:v>
      </x:c>
      <x:c r="B101" s="9" t="str">
        <x:v>CL-036</x:v>
      </x:c>
      <x:c r="C101" s="12" t="n">
        <x:v>46237</x:v>
      </x:c>
      <x:c r="D101" s="14" t="n">
        <x:f>SUMIF('Lignes'!$A$6:$A$165,A101,'Lignes'!$H$6:$H$165)</x:f>
        <x:v>72</x:v>
      </x:c>
      <x:c r="E101" s="14" t="n">
        <x:f>IF(D101&gt;=45,0,5.9)</x:f>
        <x:v>0</x:v>
      </x:c>
      <x:c r="F101" s="14" t="n">
        <x:f>SUMIF('Lignes'!$A$6:$A$165,A101,'Lignes'!$J$6:$J$165)</x:f>
        <x:v>0</x:v>
      </x:c>
      <x:c r="G101" s="14" t="n">
        <x:f>SUM(D101:F101)</x:f>
        <x:v>72</x:v>
      </x:c>
      <x:c r="H101" s="9" t="str">
        <x:v>Livrée</x:v>
      </x:c>
      <x:c r="I101" s="9" t="str">
        <x:v>Direct</x:v>
      </x:c>
    </x:row>
    <x:row r="102" ht="25" customHeight="1">
      <x:c r="A102" s="10" t="str">
        <x:v>CC2608-097</x:v>
      </x:c>
      <x:c r="B102" s="10" t="str">
        <x:v>CL-037</x:v>
      </x:c>
      <x:c r="C102" s="11" t="n">
        <x:v>46238</x:v>
      </x:c>
      <x:c r="D102" s="13" t="n">
        <x:f>SUMIF('Lignes'!$A$6:$A$165,A102,'Lignes'!$H$6:$H$165)</x:f>
        <x:v>17</x:v>
      </x:c>
      <x:c r="E102" s="13" t="n">
        <x:f>IF(D102&gt;=45,0,5.9)</x:f>
        <x:v>5.9</x:v>
      </x:c>
      <x:c r="F102" s="13" t="n">
        <x:f>SUMIF('Lignes'!$A$6:$A$165,A102,'Lignes'!$J$6:$J$165)</x:f>
        <x:v>0</x:v>
      </x:c>
      <x:c r="G102" s="13" t="n">
        <x:f>SUM(D102:F102)</x:f>
        <x:v>22.9</x:v>
      </x:c>
      <x:c r="H102" s="10" t="str">
        <x:v>Livrée</x:v>
      </x:c>
      <x:c r="I102" s="10" t="str">
        <x:v>Newsletter</x:v>
      </x:c>
    </x:row>
    <x:row r="103" ht="25" customHeight="1">
      <x:c r="A103" s="9" t="str">
        <x:v>CC2608-098</x:v>
      </x:c>
      <x:c r="B103" s="9" t="str">
        <x:v>CL-038</x:v>
      </x:c>
      <x:c r="C103" s="12" t="n">
        <x:v>46239</x:v>
      </x:c>
      <x:c r="D103" s="14" t="n">
        <x:f>SUMIF('Lignes'!$A$6:$A$165,A103,'Lignes'!$H$6:$H$165)</x:f>
        <x:v>57</x:v>
      </x:c>
      <x:c r="E103" s="14" t="n">
        <x:f>IF(D103&gt;=45,0,5.9)</x:f>
        <x:v>0</x:v>
      </x:c>
      <x:c r="F103" s="14" t="n">
        <x:f>SUMIF('Lignes'!$A$6:$A$165,A103,'Lignes'!$J$6:$J$165)</x:f>
        <x:v>0</x:v>
      </x:c>
      <x:c r="G103" s="14" t="n">
        <x:f>SUM(D103:F103)</x:f>
        <x:v>57</x:v>
      </x:c>
      <x:c r="H103" s="9" t="str">
        <x:v>Livrée</x:v>
      </x:c>
      <x:c r="I103" s="9" t="str">
        <x:v>Meta</x:v>
      </x:c>
    </x:row>
    <x:row r="104" ht="25" customHeight="1">
      <x:c r="A104" s="10" t="str">
        <x:v>CC2608-099</x:v>
      </x:c>
      <x:c r="B104" s="10" t="str">
        <x:v>CL-039</x:v>
      </x:c>
      <x:c r="C104" s="11" t="n">
        <x:v>46240</x:v>
      </x:c>
      <x:c r="D104" s="13" t="n">
        <x:f>SUMIF('Lignes'!$A$6:$A$165,A104,'Lignes'!$H$6:$H$165)</x:f>
        <x:v>45.5</x:v>
      </x:c>
      <x:c r="E104" s="13" t="n">
        <x:f>IF(D104&gt;=45,0,5.9)</x:f>
        <x:v>0</x:v>
      </x:c>
      <x:c r="F104" s="13" t="n">
        <x:f>SUMIF('Lignes'!$A$6:$A$165,A104,'Lignes'!$J$6:$J$165)</x:f>
        <x:v>0</x:v>
      </x:c>
      <x:c r="G104" s="13" t="n">
        <x:f>SUM(D104:F104)</x:f>
        <x:v>45.5</x:v>
      </x:c>
      <x:c r="H104" s="10" t="str">
        <x:v>Livrée</x:v>
      </x:c>
      <x:c r="I104" s="10" t="str">
        <x:v>Recherche</x:v>
      </x:c>
    </x:row>
    <x:row r="105" ht="25" customHeight="1">
      <x:c r="A105" s="9" t="str">
        <x:v>CC2608-100</x:v>
      </x:c>
      <x:c r="B105" s="9" t="str">
        <x:v>CL-040</x:v>
      </x:c>
      <x:c r="C105" s="12" t="n">
        <x:v>46241</x:v>
      </x:c>
      <x:c r="D105" s="14" t="n">
        <x:f>SUMIF('Lignes'!$A$6:$A$165,A105,'Lignes'!$H$6:$H$165)</x:f>
        <x:v>19</x:v>
      </x:c>
      <x:c r="E105" s="14" t="n">
        <x:f>IF(D105&gt;=45,0,5.9)</x:f>
        <x:v>5.9</x:v>
      </x:c>
      <x:c r="F105" s="14" t="n">
        <x:f>SUMIF('Lignes'!$A$6:$A$165,A105,'Lignes'!$J$6:$J$165)</x:f>
        <x:v>0</x:v>
      </x:c>
      <x:c r="G105" s="14" t="n">
        <x:f>SUM(D105:F105)</x:f>
        <x:v>24.9</x:v>
      </x:c>
      <x:c r="H105" s="9" t="str">
        <x:v>Livrée</x:v>
      </x:c>
      <x:c r="I105" s="9" t="str">
        <x:v>Direct</x:v>
      </x:c>
    </x:row>
    <x:row r="106" ht="25" customHeight="1">
      <x:c r="A106" s="10" t="str">
        <x:v>CC2608-101</x:v>
      </x:c>
      <x:c r="B106" s="10" t="str">
        <x:v>CL-041</x:v>
      </x:c>
      <x:c r="C106" s="11" t="n">
        <x:v>46242</x:v>
      </x:c>
      <x:c r="D106" s="13" t="n">
        <x:f>SUMIF('Lignes'!$A$6:$A$165,A106,'Lignes'!$H$6:$H$165)</x:f>
        <x:v>41</x:v>
      </x:c>
      <x:c r="E106" s="13" t="n">
        <x:f>IF(D106&gt;=45,0,5.9)</x:f>
        <x:v>5.9</x:v>
      </x:c>
      <x:c r="F106" s="13" t="n">
        <x:f>SUMIF('Lignes'!$A$6:$A$165,A106,'Lignes'!$J$6:$J$165)</x:f>
        <x:v>0</x:v>
      </x:c>
      <x:c r="G106" s="13" t="n">
        <x:f>SUM(D106:F106)</x:f>
        <x:v>46.9</x:v>
      </x:c>
      <x:c r="H106" s="10" t="str">
        <x:v>Livrée</x:v>
      </x:c>
      <x:c r="I106" s="10" t="str">
        <x:v>Newsletter</x:v>
      </x:c>
    </x:row>
    <x:row r="107" ht="25" customHeight="1">
      <x:c r="A107" s="9" t="str">
        <x:v>CC2608-102</x:v>
      </x:c>
      <x:c r="B107" s="9" t="str">
        <x:v>CL-042</x:v>
      </x:c>
      <x:c r="C107" s="12" t="n">
        <x:v>46243</x:v>
      </x:c>
      <x:c r="D107" s="14" t="n">
        <x:f>SUMIF('Lignes'!$A$6:$A$165,A107,'Lignes'!$H$6:$H$165)</x:f>
        <x:v>45.8</x:v>
      </x:c>
      <x:c r="E107" s="14" t="n">
        <x:f>IF(D107&gt;=45,0,5.9)</x:f>
        <x:v>0</x:v>
      </x:c>
      <x:c r="F107" s="14" t="n">
        <x:f>SUMIF('Lignes'!$A$6:$A$165,A107,'Lignes'!$J$6:$J$165)</x:f>
        <x:v>0</x:v>
      </x:c>
      <x:c r="G107" s="14" t="n">
        <x:f>SUM(D107:F107)</x:f>
        <x:v>45.8</x:v>
      </x:c>
      <x:c r="H107" s="9" t="str">
        <x:v>Livrée</x:v>
      </x:c>
      <x:c r="I107" s="9" t="str">
        <x:v>Meta</x:v>
      </x:c>
    </x:row>
    <x:row r="108" ht="25" customHeight="1">
      <x:c r="A108" s="10" t="str">
        <x:v>CC2608-103</x:v>
      </x:c>
      <x:c r="B108" s="10" t="str">
        <x:v>CL-043</x:v>
      </x:c>
      <x:c r="C108" s="11" t="n">
        <x:v>46244</x:v>
      </x:c>
      <x:c r="D108" s="13" t="n">
        <x:f>SUMIF('Lignes'!$A$6:$A$165,A108,'Lignes'!$H$6:$H$165)</x:f>
        <x:v>41</x:v>
      </x:c>
      <x:c r="E108" s="13" t="n">
        <x:f>IF(D108&gt;=45,0,5.9)</x:f>
        <x:v>5.9</x:v>
      </x:c>
      <x:c r="F108" s="13" t="n">
        <x:f>SUMIF('Lignes'!$A$6:$A$165,A108,'Lignes'!$J$6:$J$165)</x:f>
        <x:v>0</x:v>
      </x:c>
      <x:c r="G108" s="13" t="n">
        <x:f>SUM(D108:F108)</x:f>
        <x:v>46.9</x:v>
      </x:c>
      <x:c r="H108" s="10" t="str">
        <x:v>Livrée</x:v>
      </x:c>
      <x:c r="I108" s="10" t="str">
        <x:v>Recherche</x:v>
      </x:c>
    </x:row>
    <x:row r="109" ht="25" customHeight="1">
      <x:c r="A109" s="9" t="str">
        <x:v>CC2608-104</x:v>
      </x:c>
      <x:c r="B109" s="9" t="str">
        <x:v>CL-044</x:v>
      </x:c>
      <x:c r="C109" s="12" t="n">
        <x:v>46245</x:v>
      </x:c>
      <x:c r="D109" s="14" t="n">
        <x:f>SUMIF('Lignes'!$A$6:$A$165,A109,'Lignes'!$H$6:$H$165)</x:f>
        <x:v>8.5</x:v>
      </x:c>
      <x:c r="E109" s="14" t="n">
        <x:f>IF(D109&gt;=45,0,5.9)</x:f>
        <x:v>5.9</x:v>
      </x:c>
      <x:c r="F109" s="14" t="n">
        <x:f>SUMIF('Lignes'!$A$6:$A$165,A109,'Lignes'!$J$6:$J$165)</x:f>
        <x:v>0</x:v>
      </x:c>
      <x:c r="G109" s="14" t="n">
        <x:f>SUM(D109:F109)</x:f>
        <x:v>14.4</x:v>
      </x:c>
      <x:c r="H109" s="9" t="str">
        <x:v>Livrée</x:v>
      </x:c>
      <x:c r="I109" s="9" t="str">
        <x:v>Direct</x:v>
      </x:c>
    </x:row>
    <x:row r="110" ht="25" customHeight="1">
      <x:c r="A110" s="10" t="str">
        <x:v>CC2608-105</x:v>
      </x:c>
      <x:c r="B110" s="10" t="str">
        <x:v>CL-045</x:v>
      </x:c>
      <x:c r="C110" s="11" t="n">
        <x:v>46246</x:v>
      </x:c>
      <x:c r="D110" s="13" t="n">
        <x:f>SUMIF('Lignes'!$A$6:$A$165,A110,'Lignes'!$H$6:$H$165)</x:f>
        <x:v>58</x:v>
      </x:c>
      <x:c r="E110" s="13" t="n">
        <x:f>IF(D110&gt;=45,0,5.9)</x:f>
        <x:v>0</x:v>
      </x:c>
      <x:c r="F110" s="13" t="n">
        <x:f>SUMIF('Lignes'!$A$6:$A$165,A110,'Lignes'!$J$6:$J$165)</x:f>
        <x:v>15</x:v>
      </x:c>
      <x:c r="G110" s="13" t="n">
        <x:f>SUM(D110:F110)</x:f>
        <x:v>73</x:v>
      </x:c>
      <x:c r="H110" s="10" t="str">
        <x:v>Livrée</x:v>
      </x:c>
      <x:c r="I110" s="10" t="str">
        <x:v>Newsletter</x:v>
      </x:c>
    </x:row>
    <x:row r="111" ht="25" customHeight="1">
      <x:c r="A111" s="9" t="str">
        <x:v>CC2608-106</x:v>
      </x:c>
      <x:c r="B111" s="9" t="str">
        <x:v>CL-046</x:v>
      </x:c>
      <x:c r="C111" s="12" t="n">
        <x:v>46247</x:v>
      </x:c>
      <x:c r="D111" s="14" t="n">
        <x:f>SUMIF('Lignes'!$A$6:$A$165,A111,'Lignes'!$H$6:$H$165)</x:f>
        <x:v>7.6</x:v>
      </x:c>
      <x:c r="E111" s="14" t="n">
        <x:f>IF(D111&gt;=45,0,5.9)</x:f>
        <x:v>5.9</x:v>
      </x:c>
      <x:c r="F111" s="14" t="n">
        <x:f>SUMIF('Lignes'!$A$6:$A$165,A111,'Lignes'!$J$6:$J$165)</x:f>
        <x:v>0</x:v>
      </x:c>
      <x:c r="G111" s="14" t="n">
        <x:f>SUM(D111:F111)</x:f>
        <x:v>13.5</x:v>
      </x:c>
      <x:c r="H111" s="9" t="str">
        <x:v>Livrée</x:v>
      </x:c>
      <x:c r="I111" s="9" t="str">
        <x:v>Meta</x:v>
      </x:c>
    </x:row>
    <x:row r="112" ht="25" customHeight="1">
      <x:c r="A112" s="10" t="str">
        <x:v>CC2608-107</x:v>
      </x:c>
      <x:c r="B112" s="10" t="str">
        <x:v>CL-047</x:v>
      </x:c>
      <x:c r="C112" s="11" t="n">
        <x:v>46248</x:v>
      </x:c>
      <x:c r="D112" s="13" t="n">
        <x:f>SUMIF('Lignes'!$A$6:$A$165,A112,'Lignes'!$H$6:$H$165)</x:f>
        <x:v>19</x:v>
      </x:c>
      <x:c r="E112" s="13" t="n">
        <x:f>IF(D112&gt;=45,0,5.9)</x:f>
        <x:v>5.9</x:v>
      </x:c>
      <x:c r="F112" s="13" t="n">
        <x:f>SUMIF('Lignes'!$A$6:$A$165,A112,'Lignes'!$J$6:$J$165)</x:f>
        <x:v>0</x:v>
      </x:c>
      <x:c r="G112" s="13" t="n">
        <x:f>SUM(D112:F112)</x:f>
        <x:v>24.9</x:v>
      </x:c>
      <x:c r="H112" s="10" t="str">
        <x:v>Livrée</x:v>
      </x:c>
      <x:c r="I112" s="10" t="str">
        <x:v>Recherche</x:v>
      </x:c>
    </x:row>
    <x:row r="113" ht="25" customHeight="1">
      <x:c r="A113" s="9" t="str">
        <x:v>CC2608-108</x:v>
      </x:c>
      <x:c r="B113" s="9" t="str">
        <x:v>CL-048</x:v>
      </x:c>
      <x:c r="C113" s="12" t="n">
        <x:v>46249</x:v>
      </x:c>
      <x:c r="D113" s="14" t="n">
        <x:f>SUMIF('Lignes'!$A$6:$A$165,A113,'Lignes'!$H$6:$H$165)</x:f>
        <x:v>22.8</x:v>
      </x:c>
      <x:c r="E113" s="14" t="n">
        <x:f>IF(D113&gt;=45,0,5.9)</x:f>
        <x:v>5.9</x:v>
      </x:c>
      <x:c r="F113" s="14" t="n">
        <x:f>SUMIF('Lignes'!$A$6:$A$165,A113,'Lignes'!$J$6:$J$165)</x:f>
        <x:v>0</x:v>
      </x:c>
      <x:c r="G113" s="14" t="n">
        <x:f>SUM(D113:F113)</x:f>
        <x:v>28.700000000000003</x:v>
      </x:c>
      <x:c r="H113" s="9" t="str">
        <x:v>Livrée</x:v>
      </x:c>
      <x:c r="I113" s="9" t="str">
        <x:v>Direct</x:v>
      </x:c>
    </x:row>
    <x:row r="114" ht="25" customHeight="1">
      <x:c r="A114" s="10" t="str">
        <x:v>CC2608-109</x:v>
      </x:c>
      <x:c r="B114" s="10" t="str">
        <x:v>CL-049</x:v>
      </x:c>
      <x:c r="C114" s="11" t="n">
        <x:v>46250</x:v>
      </x:c>
      <x:c r="D114" s="13" t="n">
        <x:f>SUMIF('Lignes'!$A$6:$A$165,A114,'Lignes'!$H$6:$H$165)</x:f>
        <x:v>57</x:v>
      </x:c>
      <x:c r="E114" s="13" t="n">
        <x:f>IF(D114&gt;=45,0,5.9)</x:f>
        <x:v>0</x:v>
      </x:c>
      <x:c r="F114" s="13" t="n">
        <x:f>SUMIF('Lignes'!$A$6:$A$165,A114,'Lignes'!$J$6:$J$165)</x:f>
        <x:v>0</x:v>
      </x:c>
      <x:c r="G114" s="13" t="n">
        <x:f>SUM(D114:F114)</x:f>
        <x:v>57</x:v>
      </x:c>
      <x:c r="H114" s="10" t="str">
        <x:v>Livrée</x:v>
      </x:c>
      <x:c r="I114" s="10" t="str">
        <x:v>Newsletter</x:v>
      </x:c>
    </x:row>
    <x:row r="115" ht="25" customHeight="1">
      <x:c r="A115" s="9" t="str">
        <x:v>CC2608-110</x:v>
      </x:c>
      <x:c r="B115" s="9" t="str">
        <x:v>CL-050</x:v>
      </x:c>
      <x:c r="C115" s="12" t="n">
        <x:v>46251</x:v>
      </x:c>
      <x:c r="D115" s="14" t="n">
        <x:f>SUMIF('Lignes'!$A$6:$A$165,A115,'Lignes'!$H$6:$H$165)</x:f>
        <x:v>126</x:v>
      </x:c>
      <x:c r="E115" s="14" t="n">
        <x:f>IF(D115&gt;=45,0,5.9)</x:f>
        <x:v>0</x:v>
      </x:c>
      <x:c r="F115" s="14" t="n">
        <x:f>SUMIF('Lignes'!$A$6:$A$165,A115,'Lignes'!$J$6:$J$165)</x:f>
        <x:v>0</x:v>
      </x:c>
      <x:c r="G115" s="14" t="n">
        <x:f>SUM(D115:F115)</x:f>
        <x:v>126</x:v>
      </x:c>
      <x:c r="H115" s="9" t="str">
        <x:v>Livrée</x:v>
      </x:c>
      <x:c r="I115" s="9" t="str">
        <x:v>Meta</x:v>
      </x:c>
    </x:row>
    <x:row r="116" ht="25" customHeight="1">
      <x:c r="A116" s="10" t="str">
        <x:v>CC2608-111</x:v>
      </x:c>
      <x:c r="B116" s="10" t="str">
        <x:v>CL-051</x:v>
      </x:c>
      <x:c r="C116" s="11" t="n">
        <x:v>46252</x:v>
      </x:c>
      <x:c r="D116" s="13" t="n">
        <x:f>SUMIF('Lignes'!$A$6:$A$165,A116,'Lignes'!$H$6:$H$165)</x:f>
        <x:v>141</x:v>
      </x:c>
      <x:c r="E116" s="13" t="n">
        <x:f>IF(D116&gt;=45,0,5.9)</x:f>
        <x:v>0</x:v>
      </x:c>
      <x:c r="F116" s="13" t="n">
        <x:f>SUMIF('Lignes'!$A$6:$A$165,A116,'Lignes'!$J$6:$J$165)</x:f>
        <x:v>0</x:v>
      </x:c>
      <x:c r="G116" s="13" t="n">
        <x:f>SUM(D116:F116)</x:f>
        <x:v>141</x:v>
      </x:c>
      <x:c r="H116" s="10" t="str">
        <x:v>Livrée</x:v>
      </x:c>
      <x:c r="I116" s="10" t="str">
        <x:v>Recherche</x:v>
      </x:c>
    </x:row>
    <x:row r="117" ht="25" customHeight="1">
      <x:c r="A117" s="9" t="str">
        <x:v>CC2608-112</x:v>
      </x:c>
      <x:c r="B117" s="9" t="str">
        <x:v>CL-052</x:v>
      </x:c>
      <x:c r="C117" s="12" t="n">
        <x:v>46253</x:v>
      </x:c>
      <x:c r="D117" s="14" t="n">
        <x:f>SUMIF('Lignes'!$A$6:$A$165,A117,'Lignes'!$H$6:$H$165)</x:f>
        <x:v>3.8</x:v>
      </x:c>
      <x:c r="E117" s="14" t="n">
        <x:f>IF(D117&gt;=45,0,5.9)</x:f>
        <x:v>5.9</x:v>
      </x:c>
      <x:c r="F117" s="14" t="n">
        <x:f>SUMIF('Lignes'!$A$6:$A$165,A117,'Lignes'!$J$6:$J$165)</x:f>
        <x:v>0</x:v>
      </x:c>
      <x:c r="G117" s="14" t="n">
        <x:f>SUM(D117:F117)</x:f>
        <x:v>9.7</x:v>
      </x:c>
      <x:c r="H117" s="9" t="str">
        <x:v>Livrée</x:v>
      </x:c>
      <x:c r="I117" s="9" t="str">
        <x:v>Direct</x:v>
      </x:c>
    </x:row>
    <x:row r="118" ht="25" customHeight="1">
      <x:c r="A118" s="10" t="str">
        <x:v>CC2608-113</x:v>
      </x:c>
      <x:c r="B118" s="10" t="str">
        <x:v>CL-053</x:v>
      </x:c>
      <x:c r="C118" s="11" t="n">
        <x:v>46254</x:v>
      </x:c>
      <x:c r="D118" s="13" t="n">
        <x:f>SUMIF('Lignes'!$A$6:$A$165,A118,'Lignes'!$H$6:$H$165)</x:f>
        <x:v>3.8</x:v>
      </x:c>
      <x:c r="E118" s="13" t="n">
        <x:f>IF(D118&gt;=45,0,5.9)</x:f>
        <x:v>5.9</x:v>
      </x:c>
      <x:c r="F118" s="13" t="n">
        <x:f>SUMIF('Lignes'!$A$6:$A$165,A118,'Lignes'!$J$6:$J$165)</x:f>
        <x:v>0</x:v>
      </x:c>
      <x:c r="G118" s="13" t="n">
        <x:f>SUM(D118:F118)</x:f>
        <x:v>9.7</x:v>
      </x:c>
      <x:c r="H118" s="10" t="str">
        <x:v>Livrée</x:v>
      </x:c>
      <x:c r="I118" s="10" t="str">
        <x:v>Newsletter</x:v>
      </x:c>
    </x:row>
    <x:row r="119" ht="25" customHeight="1">
      <x:c r="A119" s="9" t="str">
        <x:v>CC2608-114</x:v>
      </x:c>
      <x:c r="B119" s="9" t="str">
        <x:v>CL-054</x:v>
      </x:c>
      <x:c r="C119" s="12" t="n">
        <x:v>46255</x:v>
      </x:c>
      <x:c r="D119" s="14" t="n">
        <x:f>SUMIF('Lignes'!$A$6:$A$165,A119,'Lignes'!$H$6:$H$165)</x:f>
        <x:v>60.5</x:v>
      </x:c>
      <x:c r="E119" s="14" t="n">
        <x:f>IF(D119&gt;=45,0,5.9)</x:f>
        <x:v>0</x:v>
      </x:c>
      <x:c r="F119" s="14" t="n">
        <x:f>SUMIF('Lignes'!$A$6:$A$165,A119,'Lignes'!$J$6:$J$165)</x:f>
        <x:v>0</x:v>
      </x:c>
      <x:c r="G119" s="14" t="n">
        <x:f>SUM(D119:F119)</x:f>
        <x:v>60.5</x:v>
      </x:c>
      <x:c r="H119" s="9" t="str">
        <x:v>Livrée</x:v>
      </x:c>
      <x:c r="I119" s="9" t="str">
        <x:v>Meta</x:v>
      </x:c>
    </x:row>
    <x:row r="120" ht="25" customHeight="1">
      <x:c r="A120" s="10" t="str">
        <x:v>CC2608-115</x:v>
      </x:c>
      <x:c r="B120" s="10" t="str">
        <x:v>CL-055</x:v>
      </x:c>
      <x:c r="C120" s="11" t="n">
        <x:v>46256</x:v>
      </x:c>
      <x:c r="D120" s="13" t="n">
        <x:f>SUMIF('Lignes'!$A$6:$A$165,A120,'Lignes'!$H$6:$H$165)</x:f>
        <x:v>7</x:v>
      </x:c>
      <x:c r="E120" s="13" t="n">
        <x:f>IF(D120&gt;=45,0,5.9)</x:f>
        <x:v>5.9</x:v>
      </x:c>
      <x:c r="F120" s="13" t="n">
        <x:f>SUMIF('Lignes'!$A$6:$A$165,A120,'Lignes'!$J$6:$J$165)</x:f>
        <x:v>0</x:v>
      </x:c>
      <x:c r="G120" s="13" t="n">
        <x:f>SUM(D120:F120)</x:f>
        <x:v>12.9</x:v>
      </x:c>
      <x:c r="H120" s="10" t="str">
        <x:v>Livrée</x:v>
      </x:c>
      <x:c r="I120" s="10" t="str">
        <x:v>Recherche</x:v>
      </x:c>
    </x:row>
    <x:row r="121" ht="25" customHeight="1">
      <x:c r="A121" s="9" t="str">
        <x:v>CC2608-116</x:v>
      </x:c>
      <x:c r="B121" s="9" t="str">
        <x:v>CL-056</x:v>
      </x:c>
      <x:c r="C121" s="12" t="n">
        <x:v>46257</x:v>
      </x:c>
      <x:c r="D121" s="14" t="n">
        <x:f>SUMIF('Lignes'!$A$6:$A$165,A121,'Lignes'!$H$6:$H$165)</x:f>
        <x:v>41</x:v>
      </x:c>
      <x:c r="E121" s="14" t="n">
        <x:f>IF(D121&gt;=45,0,5.9)</x:f>
        <x:v>5.9</x:v>
      </x:c>
      <x:c r="F121" s="14" t="n">
        <x:f>SUMIF('Lignes'!$A$6:$A$165,A121,'Lignes'!$J$6:$J$165)</x:f>
        <x:v>0</x:v>
      </x:c>
      <x:c r="G121" s="14" t="n">
        <x:f>SUM(D121:F121)</x:f>
        <x:v>46.9</x:v>
      </x:c>
      <x:c r="H121" s="9" t="str">
        <x:v>Livrée</x:v>
      </x:c>
      <x:c r="I121" s="9" t="str">
        <x:v>Direct</x:v>
      </x:c>
    </x:row>
    <x:row r="122" ht="25" customHeight="1">
      <x:c r="A122" s="10" t="str">
        <x:v>CC2608-117</x:v>
      </x:c>
      <x:c r="B122" s="10" t="str">
        <x:v>CL-057</x:v>
      </x:c>
      <x:c r="C122" s="11" t="n">
        <x:v>46258</x:v>
      </x:c>
      <x:c r="D122" s="13" t="n">
        <x:f>SUMIF('Lignes'!$A$6:$A$165,A122,'Lignes'!$H$6:$H$165)</x:f>
        <x:v>22.5</x:v>
      </x:c>
      <x:c r="E122" s="13" t="n">
        <x:f>IF(D122&gt;=45,0,5.9)</x:f>
        <x:v>5.9</x:v>
      </x:c>
      <x:c r="F122" s="13" t="n">
        <x:f>SUMIF('Lignes'!$A$6:$A$165,A122,'Lignes'!$J$6:$J$165)</x:f>
        <x:v>0</x:v>
      </x:c>
      <x:c r="G122" s="13" t="n">
        <x:f>SUM(D122:F122)</x:f>
        <x:v>28.4</x:v>
      </x:c>
      <x:c r="H122" s="10" t="str">
        <x:v>Livrée</x:v>
      </x:c>
      <x:c r="I122" s="10" t="str">
        <x:v>Newsletter</x:v>
      </x:c>
    </x:row>
    <x:row r="123" ht="25" customHeight="1">
      <x:c r="A123" s="9" t="str">
        <x:v>CC2608-118</x:v>
      </x:c>
      <x:c r="B123" s="9" t="str">
        <x:v>CL-058</x:v>
      </x:c>
      <x:c r="C123" s="12" t="n">
        <x:v>46259</x:v>
      </x:c>
      <x:c r="D123" s="14" t="n">
        <x:f>SUMIF('Lignes'!$A$6:$A$165,A123,'Lignes'!$H$6:$H$165)</x:f>
        <x:v>57</x:v>
      </x:c>
      <x:c r="E123" s="14" t="n">
        <x:f>IF(D123&gt;=45,0,5.9)</x:f>
        <x:v>0</x:v>
      </x:c>
      <x:c r="F123" s="14" t="n">
        <x:f>SUMIF('Lignes'!$A$6:$A$165,A123,'Lignes'!$J$6:$J$165)</x:f>
        <x:v>0</x:v>
      </x:c>
      <x:c r="G123" s="14" t="n">
        <x:f>SUM(D123:F123)</x:f>
        <x:v>57</x:v>
      </x:c>
      <x:c r="H123" s="9" t="str">
        <x:v>Livrée</x:v>
      </x:c>
      <x:c r="I123" s="9" t="str">
        <x:v>Meta</x:v>
      </x:c>
    </x:row>
    <x:row r="124" ht="25" customHeight="1">
      <x:c r="A124" s="10" t="str">
        <x:v>CC2608-119</x:v>
      </x:c>
      <x:c r="B124" s="10" t="str">
        <x:v>CL-059</x:v>
      </x:c>
      <x:c r="C124" s="11" t="n">
        <x:v>46260</x:v>
      </x:c>
      <x:c r="D124" s="13" t="n">
        <x:f>SUMIF('Lignes'!$A$6:$A$165,A124,'Lignes'!$H$6:$H$165)</x:f>
        <x:v>7.6</x:v>
      </x:c>
      <x:c r="E124" s="13" t="n">
        <x:f>IF(D124&gt;=45,0,5.9)</x:f>
        <x:v>5.9</x:v>
      </x:c>
      <x:c r="F124" s="13" t="n">
        <x:f>SUMIF('Lignes'!$A$6:$A$165,A124,'Lignes'!$J$6:$J$165)</x:f>
        <x:v>0</x:v>
      </x:c>
      <x:c r="G124" s="13" t="n">
        <x:f>SUM(D124:F124)</x:f>
        <x:v>13.5</x:v>
      </x:c>
      <x:c r="H124" s="10" t="str">
        <x:v>Livrée</x:v>
      </x:c>
      <x:c r="I124" s="10" t="str">
        <x:v>Recherche</x:v>
      </x:c>
    </x:row>
    <x:row r="125" ht="25" customHeight="1">
      <x:c r="A125" s="9" t="str">
        <x:v>CC2608-120</x:v>
      </x:c>
      <x:c r="B125" s="9" t="str">
        <x:v>CL-060</x:v>
      </x:c>
      <x:c r="C125" s="12" t="n">
        <x:v>46261</x:v>
      </x:c>
      <x:c r="D125" s="14" t="n">
        <x:f>SUMIF('Lignes'!$A$6:$A$165,A125,'Lignes'!$H$6:$H$165)</x:f>
        <x:v>76</x:v>
      </x:c>
      <x:c r="E125" s="14" t="n">
        <x:f>IF(D125&gt;=45,0,5.9)</x:f>
        <x:v>0</x:v>
      </x:c>
      <x:c r="F125" s="14" t="n">
        <x:f>SUMIF('Lignes'!$A$6:$A$165,A125,'Lignes'!$J$6:$J$165)</x:f>
        <x:v>0</x:v>
      </x:c>
      <x:c r="G125" s="14" t="n">
        <x:f>SUM(D125:F125)</x:f>
        <x:v>76</x:v>
      </x:c>
      <x:c r="H125" s="9" t="str">
        <x:v>Livrée</x:v>
      </x:c>
      <x:c r="I125" s="9" t="str">
        <x:v>Direct</x:v>
      </x:c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3" hidden="0" customWidth="1"/>
    <x:col min="5" max="5" width="46" hidden="0" customWidth="1"/>
    <x:col min="6" max="6" width="14" hidden="0" customWidth="1"/>
    <x:col min="7" max="7" width="16" hidden="0" customWidth="1"/>
    <x:col min="8" max="8" width="18" hidden="0" customWidth="1"/>
    <x:col min="9" max="9" width="21" hidden="0" customWidth="1"/>
    <x:col min="10" max="10" width="21" hidden="0" customWidth="1"/>
  </x:cols>
  <x:sheetData>
    <x:row r="1" ht="34" customHeight="1">
      <x:c r="A1" s="3" t="str">
        <x:v>160 lignes de commande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5" t="str">
        <x:v>Prix publics de référence • consigne de 15 € par fût • aucun retour dans cet échantillon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8" t="str">
        <x:v>Commande</x:v>
      </x:c>
      <x:c r="B5" s="8" t="str">
        <x:v>Client</x:v>
      </x:c>
      <x:c r="C5" s="8" t="str">
        <x:v>Date</x:v>
      </x:c>
      <x:c r="D5" s="8" t="str">
        <x:v>SKU</x:v>
      </x:c>
      <x:c r="E5" s="8" t="str">
        <x:v>Produit et format</x:v>
      </x:c>
      <x:c r="F5" s="8" t="str">
        <x:v>Quantité</x:v>
      </x:c>
      <x:c r="G5" s="8" t="str">
        <x:v>PU TTC</x:v>
      </x:c>
      <x:c r="H5" s="8" t="str">
        <x:v>Total TTC</x:v>
      </x:c>
      <x:c r="I5" s="8" t="str">
        <x:v>Consigne unitaire</x:v>
      </x:c>
      <x:c r="J5" s="8" t="str">
        <x:v>Consigne totale</x:v>
      </x:c>
    </x:row>
    <x:row r="6" ht="35" customHeight="1">
      <x:c r="A6" s="10" t="str">
        <x:v>CC2608-001</x:v>
      </x:c>
      <x:c r="B6" s="10" t="str">
        <x:v>CL-001</x:v>
      </x:c>
      <x:c r="C6" s="11" t="n">
        <x:v>46235</x:v>
      </x:c>
      <x:c r="D6" s="10" t="str">
        <x:v>CER33</x:v>
      </x:c>
      <x:c r="E6" s="10" t="str">
        <x:v>Cerise Originale 33 cl</x:v>
      </x:c>
      <x:c r="F6" s="10" t="n">
        <x:v>1</x:v>
      </x:c>
      <x:c r="G6" s="13" t="n">
        <x:v>3.5</x:v>
      </x:c>
      <x:c r="H6" s="15" t="n">
        <x:f>ROUND(F6*G6,2)</x:f>
        <x:v>3.5</x:v>
      </x:c>
      <x:c r="I6" s="13" t="n">
        <x:v>0</x:v>
      </x:c>
      <x:c r="J6" s="15" t="n">
        <x:f>F6*I6</x:f>
        <x:v>0</x:v>
      </x:c>
    </x:row>
    <x:row r="7" ht="35" customHeight="1">
      <x:c r="A7" s="9" t="str">
        <x:v>CC2608-002</x:v>
      </x:c>
      <x:c r="B7" s="9" t="str">
        <x:v>CL-002</x:v>
      </x:c>
      <x:c r="C7" s="12" t="n">
        <x:v>46236</x:v>
      </x:c>
      <x:c r="D7" s="9" t="str">
        <x:v>FUT5</x:v>
      </x:c>
      <x:c r="E7" s="9" t="str">
        <x:v>Fût Cerise 5 litres</x:v>
      </x:c>
      <x:c r="F7" s="9" t="n">
        <x:v>1</x:v>
      </x:c>
      <x:c r="G7" s="14" t="n">
        <x:v>39</x:v>
      </x:c>
      <x:c r="H7" s="14" t="n">
        <x:f>ROUND(F7*G7,2)</x:f>
        <x:v>39</x:v>
      </x:c>
      <x:c r="I7" s="14" t="n">
        <x:v>15</x:v>
      </x:c>
      <x:c r="J7" s="14" t="n">
        <x:f>F7*I7</x:f>
        <x:v>15</x:v>
      </x:c>
    </x:row>
    <x:row r="8" ht="35" customHeight="1">
      <x:c r="A8" s="10" t="str">
        <x:v>CC2608-003</x:v>
      </x:c>
      <x:c r="B8" s="10" t="str">
        <x:v>CL-003</x:v>
      </x:c>
      <x:c r="C8" s="11" t="n">
        <x:v>46237</x:v>
      </x:c>
      <x:c r="D8" s="10" t="str">
        <x:v>HIB6</x:v>
      </x:c>
      <x:c r="E8" s="10" t="str">
        <x:v>Cerise Hibiscus 6 × 33 cl</x:v>
      </x:c>
      <x:c r="F8" s="10" t="n">
        <x:v>2</x:v>
      </x:c>
      <x:c r="G8" s="13" t="n">
        <x:v>20.5</x:v>
      </x:c>
      <x:c r="H8" s="13" t="n">
        <x:f>ROUND(F8*G8,2)</x:f>
        <x:v>41</x:v>
      </x:c>
      <x:c r="I8" s="13" t="n">
        <x:v>0</x:v>
      </x:c>
      <x:c r="J8" s="13" t="n">
        <x:f>F8*I8</x:f>
        <x:v>0</x:v>
      </x:c>
    </x:row>
    <x:row r="9" ht="35" customHeight="1">
      <x:c r="A9" s="9" t="str">
        <x:v>CC2608-003</x:v>
      </x:c>
      <x:c r="B9" s="9" t="str">
        <x:v>CL-003</x:v>
      </x:c>
      <x:c r="C9" s="12" t="n">
        <x:v>46237</x:v>
      </x:c>
      <x:c r="D9" s="9" t="str">
        <x:v>CER6</x:v>
      </x:c>
      <x:c r="E9" s="9" t="str">
        <x:v>Cerise Originale 6 × 33 cl</x:v>
      </x:c>
      <x:c r="F9" s="9" t="n">
        <x:v>3</x:v>
      </x:c>
      <x:c r="G9" s="14" t="n">
        <x:v>19</x:v>
      </x:c>
      <x:c r="H9" s="14" t="n">
        <x:f>ROUND(F9*G9,2)</x:f>
        <x:v>57</x:v>
      </x:c>
      <x:c r="I9" s="14" t="n">
        <x:v>0</x:v>
      </x:c>
      <x:c r="J9" s="14" t="n">
        <x:f>F9*I9</x:f>
        <x:v>0</x:v>
      </x:c>
    </x:row>
    <x:row r="10" ht="35" customHeight="1">
      <x:c r="A10" s="10" t="str">
        <x:v>CC2608-004</x:v>
      </x:c>
      <x:c r="B10" s="10" t="str">
        <x:v>CL-004</x:v>
      </x:c>
      <x:c r="C10" s="11" t="n">
        <x:v>46238</x:v>
      </x:c>
      <x:c r="D10" s="10" t="str">
        <x:v>FUT5</x:v>
      </x:c>
      <x:c r="E10" s="10" t="str">
        <x:v>Fût Cerise 5 litres</x:v>
      </x:c>
      <x:c r="F10" s="10" t="n">
        <x:v>2</x:v>
      </x:c>
      <x:c r="G10" s="13" t="n">
        <x:v>39</x:v>
      </x:c>
      <x:c r="H10" s="13" t="n">
        <x:f>ROUND(F10*G10,2)</x:f>
        <x:v>78</x:v>
      </x:c>
      <x:c r="I10" s="13" t="n">
        <x:v>15</x:v>
      </x:c>
      <x:c r="J10" s="13" t="n">
        <x:f>F10*I10</x:f>
        <x:v>30</x:v>
      </x:c>
    </x:row>
    <x:row r="11" ht="35" customHeight="1">
      <x:c r="A11" s="9" t="str">
        <x:v>CC2608-005</x:v>
      </x:c>
      <x:c r="B11" s="9" t="str">
        <x:v>CL-005</x:v>
      </x:c>
      <x:c r="C11" s="12" t="n">
        <x:v>46239</x:v>
      </x:c>
      <x:c r="D11" s="9" t="str">
        <x:v>CIT6</x:v>
      </x:c>
      <x:c r="E11" s="9" t="str">
        <x:v>Cerise Citron-Basilic 6 × 33 cl</x:v>
      </x:c>
      <x:c r="F11" s="9" t="n">
        <x:v>3</x:v>
      </x:c>
      <x:c r="G11" s="14" t="n">
        <x:v>19</x:v>
      </x:c>
      <x:c r="H11" s="14" t="n">
        <x:f>ROUND(F11*G11,2)</x:f>
        <x:v>57</x:v>
      </x:c>
      <x:c r="I11" s="14" t="n">
        <x:v>0</x:v>
      </x:c>
      <x:c r="J11" s="14" t="n">
        <x:f>F11*I11</x:f>
        <x:v>0</x:v>
      </x:c>
    </x:row>
    <x:row r="12" ht="35" customHeight="1">
      <x:c r="A12" s="10" t="str">
        <x:v>CC2608-006</x:v>
      </x:c>
      <x:c r="B12" s="10" t="str">
        <x:v>CL-006</x:v>
      </x:c>
      <x:c r="C12" s="11" t="n">
        <x:v>46240</x:v>
      </x:c>
      <x:c r="D12" s="10" t="str">
        <x:v>FUT5</x:v>
      </x:c>
      <x:c r="E12" s="10" t="str">
        <x:v>Fût Cerise 5 litres</x:v>
      </x:c>
      <x:c r="F12" s="10" t="n">
        <x:v>1</x:v>
      </x:c>
      <x:c r="G12" s="13" t="n">
        <x:v>39</x:v>
      </x:c>
      <x:c r="H12" s="13" t="n">
        <x:f>ROUND(F12*G12,2)</x:f>
        <x:v>39</x:v>
      </x:c>
      <x:c r="I12" s="13" t="n">
        <x:v>15</x:v>
      </x:c>
      <x:c r="J12" s="13" t="n">
        <x:f>F12*I12</x:f>
        <x:v>15</x:v>
      </x:c>
    </x:row>
    <x:row r="13" ht="35" customHeight="1">
      <x:c r="A13" s="9" t="str">
        <x:v>CC2608-006</x:v>
      </x:c>
      <x:c r="B13" s="9" t="str">
        <x:v>CL-006</x:v>
      </x:c>
      <x:c r="C13" s="12" t="n">
        <x:v>46240</x:v>
      </x:c>
      <x:c r="D13" s="9" t="str">
        <x:v>GIN33</x:v>
      </x:c>
      <x:c r="E13" s="9" t="str">
        <x:v>Cerise Gingembre Doux 33 cl</x:v>
      </x:c>
      <x:c r="F13" s="9" t="n">
        <x:v>2</x:v>
      </x:c>
      <x:c r="G13" s="14" t="n">
        <x:v>3.8</x:v>
      </x:c>
      <x:c r="H13" s="14" t="n">
        <x:f>ROUND(F13*G13,2)</x:f>
        <x:v>7.6</x:v>
      </x:c>
      <x:c r="I13" s="14" t="n">
        <x:v>0</x:v>
      </x:c>
      <x:c r="J13" s="14" t="n">
        <x:f>F13*I13</x:f>
        <x:v>0</x:v>
      </x:c>
    </x:row>
    <x:row r="14" ht="35" customHeight="1">
      <x:c r="A14" s="10" t="str">
        <x:v>CC2608-007</x:v>
      </x:c>
      <x:c r="B14" s="10" t="str">
        <x:v>CL-007</x:v>
      </x:c>
      <x:c r="C14" s="11" t="n">
        <x:v>46241</x:v>
      </x:c>
      <x:c r="D14" s="10" t="str">
        <x:v>GIN33</x:v>
      </x:c>
      <x:c r="E14" s="10" t="str">
        <x:v>Cerise Gingembre Doux 33 cl</x:v>
      </x:c>
      <x:c r="F14" s="10" t="n">
        <x:v>2</x:v>
      </x:c>
      <x:c r="G14" s="13" t="n">
        <x:v>3.8</x:v>
      </x:c>
      <x:c r="H14" s="13" t="n">
        <x:f>ROUND(F14*G14,2)</x:f>
        <x:v>7.6</x:v>
      </x:c>
      <x:c r="I14" s="13" t="n">
        <x:v>0</x:v>
      </x:c>
      <x:c r="J14" s="13" t="n">
        <x:f>F14*I14</x:f>
        <x:v>0</x:v>
      </x:c>
    </x:row>
    <x:row r="15" ht="35" customHeight="1">
      <x:c r="A15" s="9" t="str">
        <x:v>CC2608-008</x:v>
      </x:c>
      <x:c r="B15" s="9" t="str">
        <x:v>CL-008</x:v>
      </x:c>
      <x:c r="C15" s="12" t="n">
        <x:v>46242</x:v>
      </x:c>
      <x:c r="D15" s="9" t="str">
        <x:v>CER33</x:v>
      </x:c>
      <x:c r="E15" s="9" t="str">
        <x:v>Cerise Originale 33 cl</x:v>
      </x:c>
      <x:c r="F15" s="9" t="n">
        <x:v>1</x:v>
      </x:c>
      <x:c r="G15" s="14" t="n">
        <x:v>3.5</x:v>
      </x:c>
      <x:c r="H15" s="14" t="n">
        <x:f>ROUND(F15*G15,2)</x:f>
        <x:v>3.5</x:v>
      </x:c>
      <x:c r="I15" s="14" t="n">
        <x:v>0</x:v>
      </x:c>
      <x:c r="J15" s="14" t="n">
        <x:f>F15*I15</x:f>
        <x:v>0</x:v>
      </x:c>
    </x:row>
    <x:row r="16" ht="35" customHeight="1">
      <x:c r="A16" s="10" t="str">
        <x:v>CC2608-009</x:v>
      </x:c>
      <x:c r="B16" s="10" t="str">
        <x:v>CL-009</x:v>
      </x:c>
      <x:c r="C16" s="11" t="n">
        <x:v>46243</x:v>
      </x:c>
      <x:c r="D16" s="10" t="str">
        <x:v>SIR50</x:v>
      </x:c>
      <x:c r="E16" s="10" t="str">
        <x:v>Sirop Cerise 50 cl</x:v>
      </x:c>
      <x:c r="F16" s="10" t="n">
        <x:v>3</x:v>
      </x:c>
      <x:c r="G16" s="13" t="n">
        <x:v>8.5</x:v>
      </x:c>
      <x:c r="H16" s="13" t="n">
        <x:f>ROUND(F16*G16,2)</x:f>
        <x:v>25.5</x:v>
      </x:c>
      <x:c r="I16" s="13" t="n">
        <x:v>0</x:v>
      </x:c>
      <x:c r="J16" s="13" t="n">
        <x:f>F16*I16</x:f>
        <x:v>0</x:v>
      </x:c>
    </x:row>
    <x:row r="17" ht="35" customHeight="1">
      <x:c r="A17" s="9" t="str">
        <x:v>CC2608-009</x:v>
      </x:c>
      <x:c r="B17" s="9" t="str">
        <x:v>CL-009</x:v>
      </x:c>
      <x:c r="C17" s="12" t="n">
        <x:v>46243</x:v>
      </x:c>
      <x:c r="D17" s="9" t="str">
        <x:v>CIT6</x:v>
      </x:c>
      <x:c r="E17" s="9" t="str">
        <x:v>Cerise Citron-Basilic 6 × 33 cl</x:v>
      </x:c>
      <x:c r="F17" s="9" t="n">
        <x:v>2</x:v>
      </x:c>
      <x:c r="G17" s="14" t="n">
        <x:v>19</x:v>
      </x:c>
      <x:c r="H17" s="14" t="n">
        <x:f>ROUND(F17*G17,2)</x:f>
        <x:v>38</x:v>
      </x:c>
      <x:c r="I17" s="14" t="n">
        <x:v>0</x:v>
      </x:c>
      <x:c r="J17" s="14" t="n">
        <x:f>F17*I17</x:f>
        <x:v>0</x:v>
      </x:c>
    </x:row>
    <x:row r="18" ht="35" customHeight="1">
      <x:c r="A18" s="10" t="str">
        <x:v>CC2608-010</x:v>
      </x:c>
      <x:c r="B18" s="10" t="str">
        <x:v>CL-010</x:v>
      </x:c>
      <x:c r="C18" s="11" t="n">
        <x:v>46244</x:v>
      </x:c>
      <x:c r="D18" s="10" t="str">
        <x:v>CIT33</x:v>
      </x:c>
      <x:c r="E18" s="10" t="str">
        <x:v>Cerise Citron-Basilic 33 cl</x:v>
      </x:c>
      <x:c r="F18" s="10" t="n">
        <x:v>2</x:v>
      </x:c>
      <x:c r="G18" s="13" t="n">
        <x:v>3.5</x:v>
      </x:c>
      <x:c r="H18" s="13" t="n">
        <x:f>ROUND(F18*G18,2)</x:f>
        <x:v>7</x:v>
      </x:c>
      <x:c r="I18" s="13" t="n">
        <x:v>0</x:v>
      </x:c>
      <x:c r="J18" s="13" t="n">
        <x:f>F18*I18</x:f>
        <x:v>0</x:v>
      </x:c>
    </x:row>
    <x:row r="19" ht="35" customHeight="1">
      <x:c r="A19" s="9" t="str">
        <x:v>CC2608-011</x:v>
      </x:c>
      <x:c r="B19" s="9" t="str">
        <x:v>CL-011</x:v>
      </x:c>
      <x:c r="C19" s="12" t="n">
        <x:v>46245</x:v>
      </x:c>
      <x:c r="D19" s="9" t="str">
        <x:v>COF12</x:v>
      </x:c>
      <x:c r="E19" s="9" t="str">
        <x:v>Coffret Découverte 12 × 33 cl</x:v>
      </x:c>
      <x:c r="F19" s="9" t="n">
        <x:v>1</x:v>
      </x:c>
      <x:c r="G19" s="14" t="n">
        <x:v>42</x:v>
      </x:c>
      <x:c r="H19" s="14" t="n">
        <x:f>ROUND(F19*G19,2)</x:f>
        <x:v>42</x:v>
      </x:c>
      <x:c r="I19" s="14" t="n">
        <x:v>0</x:v>
      </x:c>
      <x:c r="J19" s="14" t="n">
        <x:f>F19*I19</x:f>
        <x:v>0</x:v>
      </x:c>
    </x:row>
    <x:row r="20" ht="35" customHeight="1">
      <x:c r="A20" s="10" t="str">
        <x:v>CC2608-012</x:v>
      </x:c>
      <x:c r="B20" s="10" t="str">
        <x:v>CL-012</x:v>
      </x:c>
      <x:c r="C20" s="11" t="n">
        <x:v>46246</x:v>
      </x:c>
      <x:c r="D20" s="10" t="str">
        <x:v>FUT5</x:v>
      </x:c>
      <x:c r="E20" s="10" t="str">
        <x:v>Fût Cerise 5 litres</x:v>
      </x:c>
      <x:c r="F20" s="10" t="n">
        <x:v>3</x:v>
      </x:c>
      <x:c r="G20" s="13" t="n">
        <x:v>39</x:v>
      </x:c>
      <x:c r="H20" s="13" t="n">
        <x:f>ROUND(F20*G20,2)</x:f>
        <x:v>117</x:v>
      </x:c>
      <x:c r="I20" s="13" t="n">
        <x:v>15</x:v>
      </x:c>
      <x:c r="J20" s="13" t="n">
        <x:f>F20*I20</x:f>
        <x:v>45</x:v>
      </x:c>
    </x:row>
    <x:row r="21" ht="35" customHeight="1">
      <x:c r="A21" s="9" t="str">
        <x:v>CC2608-012</x:v>
      </x:c>
      <x:c r="B21" s="9" t="str">
        <x:v>CL-012</x:v>
      </x:c>
      <x:c r="C21" s="12" t="n">
        <x:v>46246</x:v>
      </x:c>
      <x:c r="D21" s="9" t="str">
        <x:v>COF12</x:v>
      </x:c>
      <x:c r="E21" s="9" t="str">
        <x:v>Coffret Découverte 12 × 33 cl</x:v>
      </x:c>
      <x:c r="F21" s="9" t="n">
        <x:v>3</x:v>
      </x:c>
      <x:c r="G21" s="14" t="n">
        <x:v>42</x:v>
      </x:c>
      <x:c r="H21" s="14" t="n">
        <x:f>ROUND(F21*G21,2)</x:f>
        <x:v>126</x:v>
      </x:c>
      <x:c r="I21" s="14" t="n">
        <x:v>0</x:v>
      </x:c>
      <x:c r="J21" s="14" t="n">
        <x:f>F21*I21</x:f>
        <x:v>0</x:v>
      </x:c>
    </x:row>
    <x:row r="22" ht="35" customHeight="1">
      <x:c r="A22" s="10" t="str">
        <x:v>CC2608-013</x:v>
      </x:c>
      <x:c r="B22" s="10" t="str">
        <x:v>CL-013</x:v>
      </x:c>
      <x:c r="C22" s="11" t="n">
        <x:v>46247</x:v>
      </x:c>
      <x:c r="D22" s="10" t="str">
        <x:v>HIB6</x:v>
      </x:c>
      <x:c r="E22" s="10" t="str">
        <x:v>Cerise Hibiscus 6 × 33 cl</x:v>
      </x:c>
      <x:c r="F22" s="10" t="n">
        <x:v>3</x:v>
      </x:c>
      <x:c r="G22" s="13" t="n">
        <x:v>20.5</x:v>
      </x:c>
      <x:c r="H22" s="13" t="n">
        <x:f>ROUND(F22*G22,2)</x:f>
        <x:v>61.5</x:v>
      </x:c>
      <x:c r="I22" s="13" t="n">
        <x:v>0</x:v>
      </x:c>
      <x:c r="J22" s="13" t="n">
        <x:f>F22*I22</x:f>
        <x:v>0</x:v>
      </x:c>
    </x:row>
    <x:row r="23" ht="35" customHeight="1">
      <x:c r="A23" s="9" t="str">
        <x:v>CC2608-014</x:v>
      </x:c>
      <x:c r="B23" s="9" t="str">
        <x:v>CL-014</x:v>
      </x:c>
      <x:c r="C23" s="12" t="n">
        <x:v>46248</x:v>
      </x:c>
      <x:c r="D23" s="9" t="str">
        <x:v>CER6</x:v>
      </x:c>
      <x:c r="E23" s="9" t="str">
        <x:v>Cerise Originale 6 × 33 cl</x:v>
      </x:c>
      <x:c r="F23" s="9" t="n">
        <x:v>1</x:v>
      </x:c>
      <x:c r="G23" s="14" t="n">
        <x:v>19</x:v>
      </x:c>
      <x:c r="H23" s="14" t="n">
        <x:f>ROUND(F23*G23,2)</x:f>
        <x:v>19</x:v>
      </x:c>
      <x:c r="I23" s="14" t="n">
        <x:v>0</x:v>
      </x:c>
      <x:c r="J23" s="14" t="n">
        <x:f>F23*I23</x:f>
        <x:v>0</x:v>
      </x:c>
    </x:row>
    <x:row r="24" ht="35" customHeight="1">
      <x:c r="A24" s="10" t="str">
        <x:v>CC2608-015</x:v>
      </x:c>
      <x:c r="B24" s="10" t="str">
        <x:v>CL-015</x:v>
      </x:c>
      <x:c r="C24" s="11" t="n">
        <x:v>46249</x:v>
      </x:c>
      <x:c r="D24" s="10" t="str">
        <x:v>FUT5</x:v>
      </x:c>
      <x:c r="E24" s="10" t="str">
        <x:v>Fût Cerise 5 litres</x:v>
      </x:c>
      <x:c r="F24" s="10" t="n">
        <x:v>3</x:v>
      </x:c>
      <x:c r="G24" s="13" t="n">
        <x:v>39</x:v>
      </x:c>
      <x:c r="H24" s="13" t="n">
        <x:f>ROUND(F24*G24,2)</x:f>
        <x:v>117</x:v>
      </x:c>
      <x:c r="I24" s="13" t="n">
        <x:v>15</x:v>
      </x:c>
      <x:c r="J24" s="13" t="n">
        <x:f>F24*I24</x:f>
        <x:v>45</x:v>
      </x:c>
    </x:row>
    <x:row r="25" ht="35" customHeight="1">
      <x:c r="A25" s="9" t="str">
        <x:v>CC2608-015</x:v>
      </x:c>
      <x:c r="B25" s="9" t="str">
        <x:v>CL-015</x:v>
      </x:c>
      <x:c r="C25" s="12" t="n">
        <x:v>46249</x:v>
      </x:c>
      <x:c r="D25" s="9" t="str">
        <x:v>HIB33</x:v>
      </x:c>
      <x:c r="E25" s="9" t="str">
        <x:v>Cerise Hibiscus 33 cl</x:v>
      </x:c>
      <x:c r="F25" s="9" t="n">
        <x:v>3</x:v>
      </x:c>
      <x:c r="G25" s="14" t="n">
        <x:v>3.8</x:v>
      </x:c>
      <x:c r="H25" s="14" t="n">
        <x:f>ROUND(F25*G25,2)</x:f>
        <x:v>11.4</x:v>
      </x:c>
      <x:c r="I25" s="14" t="n">
        <x:v>0</x:v>
      </x:c>
      <x:c r="J25" s="14" t="n">
        <x:f>F25*I25</x:f>
        <x:v>0</x:v>
      </x:c>
    </x:row>
    <x:row r="26" ht="35" customHeight="1">
      <x:c r="A26" s="10" t="str">
        <x:v>CC2608-016</x:v>
      </x:c>
      <x:c r="B26" s="10" t="str">
        <x:v>CL-016</x:v>
      </x:c>
      <x:c r="C26" s="11" t="n">
        <x:v>46250</x:v>
      </x:c>
      <x:c r="D26" s="10" t="str">
        <x:v>CIT33</x:v>
      </x:c>
      <x:c r="E26" s="10" t="str">
        <x:v>Cerise Citron-Basilic 33 cl</x:v>
      </x:c>
      <x:c r="F26" s="10" t="n">
        <x:v>2</x:v>
      </x:c>
      <x:c r="G26" s="13" t="n">
        <x:v>3.5</x:v>
      </x:c>
      <x:c r="H26" s="13" t="n">
        <x:f>ROUND(F26*G26,2)</x:f>
        <x:v>7</x:v>
      </x:c>
      <x:c r="I26" s="13" t="n">
        <x:v>0</x:v>
      </x:c>
      <x:c r="J26" s="13" t="n">
        <x:f>F26*I26</x:f>
        <x:v>0</x:v>
      </x:c>
    </x:row>
    <x:row r="27" ht="35" customHeight="1">
      <x:c r="A27" s="9" t="str">
        <x:v>CC2608-017</x:v>
      </x:c>
      <x:c r="B27" s="9" t="str">
        <x:v>CL-017</x:v>
      </x:c>
      <x:c r="C27" s="12" t="n">
        <x:v>46251</x:v>
      </x:c>
      <x:c r="D27" s="9" t="str">
        <x:v>HIB33</x:v>
      </x:c>
      <x:c r="E27" s="9" t="str">
        <x:v>Cerise Hibiscus 33 cl</x:v>
      </x:c>
      <x:c r="F27" s="9" t="n">
        <x:v>3</x:v>
      </x:c>
      <x:c r="G27" s="14" t="n">
        <x:v>3.8</x:v>
      </x:c>
      <x:c r="H27" s="14" t="n">
        <x:f>ROUND(F27*G27,2)</x:f>
        <x:v>11.4</x:v>
      </x:c>
      <x:c r="I27" s="14" t="n">
        <x:v>0</x:v>
      </x:c>
      <x:c r="J27" s="14" t="n">
        <x:f>F27*I27</x:f>
        <x:v>0</x:v>
      </x:c>
    </x:row>
    <x:row r="28" ht="35" customHeight="1">
      <x:c r="A28" s="10" t="str">
        <x:v>CC2608-018</x:v>
      </x:c>
      <x:c r="B28" s="10" t="str">
        <x:v>CL-018</x:v>
      </x:c>
      <x:c r="C28" s="11" t="n">
        <x:v>46252</x:v>
      </x:c>
      <x:c r="D28" s="10" t="str">
        <x:v>FUT5</x:v>
      </x:c>
      <x:c r="E28" s="10" t="str">
        <x:v>Fût Cerise 5 litres</x:v>
      </x:c>
      <x:c r="F28" s="10" t="n">
        <x:v>1</x:v>
      </x:c>
      <x:c r="G28" s="13" t="n">
        <x:v>39</x:v>
      </x:c>
      <x:c r="H28" s="13" t="n">
        <x:f>ROUND(F28*G28,2)</x:f>
        <x:v>39</x:v>
      </x:c>
      <x:c r="I28" s="13" t="n">
        <x:v>15</x:v>
      </x:c>
      <x:c r="J28" s="13" t="n">
        <x:f>F28*I28</x:f>
        <x:v>15</x:v>
      </x:c>
    </x:row>
    <x:row r="29" ht="35" customHeight="1">
      <x:c r="A29" s="9" t="str">
        <x:v>CC2608-018</x:v>
      </x:c>
      <x:c r="B29" s="9" t="str">
        <x:v>CL-018</x:v>
      </x:c>
      <x:c r="C29" s="12" t="n">
        <x:v>46252</x:v>
      </x:c>
      <x:c r="D29" s="9" t="str">
        <x:v>HIB6</x:v>
      </x:c>
      <x:c r="E29" s="9" t="str">
        <x:v>Cerise Hibiscus 6 × 33 cl</x:v>
      </x:c>
      <x:c r="F29" s="9" t="n">
        <x:v>1</x:v>
      </x:c>
      <x:c r="G29" s="14" t="n">
        <x:v>20.5</x:v>
      </x:c>
      <x:c r="H29" s="14" t="n">
        <x:f>ROUND(F29*G29,2)</x:f>
        <x:v>20.5</x:v>
      </x:c>
      <x:c r="I29" s="14" t="n">
        <x:v>0</x:v>
      </x:c>
      <x:c r="J29" s="14" t="n">
        <x:f>F29*I29</x:f>
        <x:v>0</x:v>
      </x:c>
    </x:row>
    <x:row r="30" ht="35" customHeight="1">
      <x:c r="A30" s="10" t="str">
        <x:v>CC2608-019</x:v>
      </x:c>
      <x:c r="B30" s="10" t="str">
        <x:v>CL-019</x:v>
      </x:c>
      <x:c r="C30" s="11" t="n">
        <x:v>46253</x:v>
      </x:c>
      <x:c r="D30" s="10" t="str">
        <x:v>CER33</x:v>
      </x:c>
      <x:c r="E30" s="10" t="str">
        <x:v>Cerise Originale 33 cl</x:v>
      </x:c>
      <x:c r="F30" s="10" t="n">
        <x:v>3</x:v>
      </x:c>
      <x:c r="G30" s="13" t="n">
        <x:v>3.5</x:v>
      </x:c>
      <x:c r="H30" s="13" t="n">
        <x:f>ROUND(F30*G30,2)</x:f>
        <x:v>10.5</x:v>
      </x:c>
      <x:c r="I30" s="13" t="n">
        <x:v>0</x:v>
      </x:c>
      <x:c r="J30" s="13" t="n">
        <x:f>F30*I30</x:f>
        <x:v>0</x:v>
      </x:c>
    </x:row>
    <x:row r="31" ht="35" customHeight="1">
      <x:c r="A31" s="9" t="str">
        <x:v>CC2608-020</x:v>
      </x:c>
      <x:c r="B31" s="9" t="str">
        <x:v>CL-020</x:v>
      </x:c>
      <x:c r="C31" s="12" t="n">
        <x:v>46254</x:v>
      </x:c>
      <x:c r="D31" s="9" t="str">
        <x:v>GIN33</x:v>
      </x:c>
      <x:c r="E31" s="9" t="str">
        <x:v>Cerise Gingembre Doux 33 cl</x:v>
      </x:c>
      <x:c r="F31" s="9" t="n">
        <x:v>2</x:v>
      </x:c>
      <x:c r="G31" s="14" t="n">
        <x:v>3.8</x:v>
      </x:c>
      <x:c r="H31" s="14" t="n">
        <x:f>ROUND(F31*G31,2)</x:f>
        <x:v>7.6</x:v>
      </x:c>
      <x:c r="I31" s="14" t="n">
        <x:v>0</x:v>
      </x:c>
      <x:c r="J31" s="14" t="n">
        <x:f>F31*I31</x:f>
        <x:v>0</x:v>
      </x:c>
    </x:row>
    <x:row r="32" ht="35" customHeight="1">
      <x:c r="A32" s="10" t="str">
        <x:v>CC2608-021</x:v>
      </x:c>
      <x:c r="B32" s="10" t="str">
        <x:v>CL-021</x:v>
      </x:c>
      <x:c r="C32" s="11" t="n">
        <x:v>46255</x:v>
      </x:c>
      <x:c r="D32" s="10" t="str">
        <x:v>HIB6</x:v>
      </x:c>
      <x:c r="E32" s="10" t="str">
        <x:v>Cerise Hibiscus 6 × 33 cl</x:v>
      </x:c>
      <x:c r="F32" s="10" t="n">
        <x:v>1</x:v>
      </x:c>
      <x:c r="G32" s="13" t="n">
        <x:v>20.5</x:v>
      </x:c>
      <x:c r="H32" s="13" t="n">
        <x:f>ROUND(F32*G32,2)</x:f>
        <x:v>20.5</x:v>
      </x:c>
      <x:c r="I32" s="13" t="n">
        <x:v>0</x:v>
      </x:c>
      <x:c r="J32" s="13" t="n">
        <x:f>F32*I32</x:f>
        <x:v>0</x:v>
      </x:c>
    </x:row>
    <x:row r="33" ht="35" customHeight="1">
      <x:c r="A33" s="9" t="str">
        <x:v>CC2608-021</x:v>
      </x:c>
      <x:c r="B33" s="9" t="str">
        <x:v>CL-021</x:v>
      </x:c>
      <x:c r="C33" s="12" t="n">
        <x:v>46255</x:v>
      </x:c>
      <x:c r="D33" s="9" t="str">
        <x:v>CIT33</x:v>
      </x:c>
      <x:c r="E33" s="9" t="str">
        <x:v>Cerise Citron-Basilic 33 cl</x:v>
      </x:c>
      <x:c r="F33" s="9" t="n">
        <x:v>3</x:v>
      </x:c>
      <x:c r="G33" s="14" t="n">
        <x:v>3.5</x:v>
      </x:c>
      <x:c r="H33" s="14" t="n">
        <x:f>ROUND(F33*G33,2)</x:f>
        <x:v>10.5</x:v>
      </x:c>
      <x:c r="I33" s="14" t="n">
        <x:v>0</x:v>
      </x:c>
      <x:c r="J33" s="14" t="n">
        <x:f>F33*I33</x:f>
        <x:v>0</x:v>
      </x:c>
    </x:row>
    <x:row r="34" ht="35" customHeight="1">
      <x:c r="A34" s="10" t="str">
        <x:v>CC2608-022</x:v>
      </x:c>
      <x:c r="B34" s="10" t="str">
        <x:v>CL-022</x:v>
      </x:c>
      <x:c r="C34" s="11" t="n">
        <x:v>46256</x:v>
      </x:c>
      <x:c r="D34" s="10" t="str">
        <x:v>HIB33</x:v>
      </x:c>
      <x:c r="E34" s="10" t="str">
        <x:v>Cerise Hibiscus 33 cl</x:v>
      </x:c>
      <x:c r="F34" s="10" t="n">
        <x:v>1</x:v>
      </x:c>
      <x:c r="G34" s="13" t="n">
        <x:v>3.8</x:v>
      </x:c>
      <x:c r="H34" s="13" t="n">
        <x:f>ROUND(F34*G34,2)</x:f>
        <x:v>3.8</x:v>
      </x:c>
      <x:c r="I34" s="13" t="n">
        <x:v>0</x:v>
      </x:c>
      <x:c r="J34" s="13" t="n">
        <x:f>F34*I34</x:f>
        <x:v>0</x:v>
      </x:c>
    </x:row>
    <x:row r="35" ht="35" customHeight="1">
      <x:c r="A35" s="9" t="str">
        <x:v>CC2608-023</x:v>
      </x:c>
      <x:c r="B35" s="9" t="str">
        <x:v>CL-023</x:v>
      </x:c>
      <x:c r="C35" s="12" t="n">
        <x:v>46257</x:v>
      </x:c>
      <x:c r="D35" s="9" t="str">
        <x:v>CER33</x:v>
      </x:c>
      <x:c r="E35" s="9" t="str">
        <x:v>Cerise Originale 33 cl</x:v>
      </x:c>
      <x:c r="F35" s="9" t="n">
        <x:v>2</x:v>
      </x:c>
      <x:c r="G35" s="14" t="n">
        <x:v>3.5</x:v>
      </x:c>
      <x:c r="H35" s="14" t="n">
        <x:f>ROUND(F35*G35,2)</x:f>
        <x:v>7</x:v>
      </x:c>
      <x:c r="I35" s="14" t="n">
        <x:v>0</x:v>
      </x:c>
      <x:c r="J35" s="14" t="n">
        <x:f>F35*I35</x:f>
        <x:v>0</x:v>
      </x:c>
    </x:row>
    <x:row r="36" ht="35" customHeight="1">
      <x:c r="A36" s="10" t="str">
        <x:v>CC2608-024</x:v>
      </x:c>
      <x:c r="B36" s="10" t="str">
        <x:v>CL-024</x:v>
      </x:c>
      <x:c r="C36" s="11" t="n">
        <x:v>46258</x:v>
      </x:c>
      <x:c r="D36" s="10" t="str">
        <x:v>HIB6</x:v>
      </x:c>
      <x:c r="E36" s="10" t="str">
        <x:v>Cerise Hibiscus 6 × 33 cl</x:v>
      </x:c>
      <x:c r="F36" s="10" t="n">
        <x:v>3</x:v>
      </x:c>
      <x:c r="G36" s="13" t="n">
        <x:v>20.5</x:v>
      </x:c>
      <x:c r="H36" s="13" t="n">
        <x:f>ROUND(F36*G36,2)</x:f>
        <x:v>61.5</x:v>
      </x:c>
      <x:c r="I36" s="13" t="n">
        <x:v>0</x:v>
      </x:c>
      <x:c r="J36" s="13" t="n">
        <x:f>F36*I36</x:f>
        <x:v>0</x:v>
      </x:c>
    </x:row>
    <x:row r="37" ht="35" customHeight="1">
      <x:c r="A37" s="9" t="str">
        <x:v>CC2608-024</x:v>
      </x:c>
      <x:c r="B37" s="9" t="str">
        <x:v>CL-024</x:v>
      </x:c>
      <x:c r="C37" s="12" t="n">
        <x:v>46258</x:v>
      </x:c>
      <x:c r="D37" s="9" t="str">
        <x:v>GIN33</x:v>
      </x:c>
      <x:c r="E37" s="9" t="str">
        <x:v>Cerise Gingembre Doux 33 cl</x:v>
      </x:c>
      <x:c r="F37" s="9" t="n">
        <x:v>2</x:v>
      </x:c>
      <x:c r="G37" s="14" t="n">
        <x:v>3.8</x:v>
      </x:c>
      <x:c r="H37" s="14" t="n">
        <x:f>ROUND(F37*G37,2)</x:f>
        <x:v>7.6</x:v>
      </x:c>
      <x:c r="I37" s="14" t="n">
        <x:v>0</x:v>
      </x:c>
      <x:c r="J37" s="14" t="n">
        <x:f>F37*I37</x:f>
        <x:v>0</x:v>
      </x:c>
    </x:row>
    <x:row r="38" ht="35" customHeight="1">
      <x:c r="A38" s="10" t="str">
        <x:v>CC2608-025</x:v>
      </x:c>
      <x:c r="B38" s="10" t="str">
        <x:v>CL-025</x:v>
      </x:c>
      <x:c r="C38" s="11" t="n">
        <x:v>46259</x:v>
      </x:c>
      <x:c r="D38" s="10" t="str">
        <x:v>SIR50</x:v>
      </x:c>
      <x:c r="E38" s="10" t="str">
        <x:v>Sirop Cerise 50 cl</x:v>
      </x:c>
      <x:c r="F38" s="10" t="n">
        <x:v>3</x:v>
      </x:c>
      <x:c r="G38" s="13" t="n">
        <x:v>8.5</x:v>
      </x:c>
      <x:c r="H38" s="13" t="n">
        <x:f>ROUND(F38*G38,2)</x:f>
        <x:v>25.5</x:v>
      </x:c>
      <x:c r="I38" s="13" t="n">
        <x:v>0</x:v>
      </x:c>
      <x:c r="J38" s="13" t="n">
        <x:f>F38*I38</x:f>
        <x:v>0</x:v>
      </x:c>
    </x:row>
    <x:row r="39" ht="35" customHeight="1">
      <x:c r="A39" s="9" t="str">
        <x:v>CC2608-026</x:v>
      </x:c>
      <x:c r="B39" s="9" t="str">
        <x:v>CL-026</x:v>
      </x:c>
      <x:c r="C39" s="12" t="n">
        <x:v>46260</x:v>
      </x:c>
      <x:c r="D39" s="9" t="str">
        <x:v>GIN33</x:v>
      </x:c>
      <x:c r="E39" s="9" t="str">
        <x:v>Cerise Gingembre Doux 33 cl</x:v>
      </x:c>
      <x:c r="F39" s="9" t="n">
        <x:v>3</x:v>
      </x:c>
      <x:c r="G39" s="14" t="n">
        <x:v>3.8</x:v>
      </x:c>
      <x:c r="H39" s="14" t="n">
        <x:f>ROUND(F39*G39,2)</x:f>
        <x:v>11.4</x:v>
      </x:c>
      <x:c r="I39" s="14" t="n">
        <x:v>0</x:v>
      </x:c>
      <x:c r="J39" s="14" t="n">
        <x:f>F39*I39</x:f>
        <x:v>0</x:v>
      </x:c>
    </x:row>
    <x:row r="40" ht="35" customHeight="1">
      <x:c r="A40" s="10" t="str">
        <x:v>CC2608-027</x:v>
      </x:c>
      <x:c r="B40" s="10" t="str">
        <x:v>CL-027</x:v>
      </x:c>
      <x:c r="C40" s="11" t="n">
        <x:v>46261</x:v>
      </x:c>
      <x:c r="D40" s="10" t="str">
        <x:v>GIN33</x:v>
      </x:c>
      <x:c r="E40" s="10" t="str">
        <x:v>Cerise Gingembre Doux 33 cl</x:v>
      </x:c>
      <x:c r="F40" s="10" t="n">
        <x:v>1</x:v>
      </x:c>
      <x:c r="G40" s="13" t="n">
        <x:v>3.8</x:v>
      </x:c>
      <x:c r="H40" s="13" t="n">
        <x:f>ROUND(F40*G40,2)</x:f>
        <x:v>3.8</x:v>
      </x:c>
      <x:c r="I40" s="13" t="n">
        <x:v>0</x:v>
      </x:c>
      <x:c r="J40" s="13" t="n">
        <x:f>F40*I40</x:f>
        <x:v>0</x:v>
      </x:c>
    </x:row>
    <x:row r="41" ht="35" customHeight="1">
      <x:c r="A41" s="9" t="str">
        <x:v>CC2608-027</x:v>
      </x:c>
      <x:c r="B41" s="9" t="str">
        <x:v>CL-027</x:v>
      </x:c>
      <x:c r="C41" s="12" t="n">
        <x:v>46261</x:v>
      </x:c>
      <x:c r="D41" s="9" t="str">
        <x:v>CIT6</x:v>
      </x:c>
      <x:c r="E41" s="9" t="str">
        <x:v>Cerise Citron-Basilic 6 × 33 cl</x:v>
      </x:c>
      <x:c r="F41" s="9" t="n">
        <x:v>2</x:v>
      </x:c>
      <x:c r="G41" s="14" t="n">
        <x:v>19</x:v>
      </x:c>
      <x:c r="H41" s="14" t="n">
        <x:f>ROUND(F41*G41,2)</x:f>
        <x:v>38</x:v>
      </x:c>
      <x:c r="I41" s="14" t="n">
        <x:v>0</x:v>
      </x:c>
      <x:c r="J41" s="14" t="n">
        <x:f>F41*I41</x:f>
        <x:v>0</x:v>
      </x:c>
    </x:row>
    <x:row r="42" ht="35" customHeight="1">
      <x:c r="A42" s="10" t="str">
        <x:v>CC2608-028</x:v>
      </x:c>
      <x:c r="B42" s="10" t="str">
        <x:v>CL-028</x:v>
      </x:c>
      <x:c r="C42" s="11" t="n">
        <x:v>46262</x:v>
      </x:c>
      <x:c r="D42" s="10" t="str">
        <x:v>HIB6</x:v>
      </x:c>
      <x:c r="E42" s="10" t="str">
        <x:v>Cerise Hibiscus 6 × 33 cl</x:v>
      </x:c>
      <x:c r="F42" s="10" t="n">
        <x:v>1</x:v>
      </x:c>
      <x:c r="G42" s="13" t="n">
        <x:v>20.5</x:v>
      </x:c>
      <x:c r="H42" s="13" t="n">
        <x:f>ROUND(F42*G42,2)</x:f>
        <x:v>20.5</x:v>
      </x:c>
      <x:c r="I42" s="13" t="n">
        <x:v>0</x:v>
      </x:c>
      <x:c r="J42" s="13" t="n">
        <x:f>F42*I42</x:f>
        <x:v>0</x:v>
      </x:c>
    </x:row>
    <x:row r="43" ht="35" customHeight="1">
      <x:c r="A43" s="9" t="str">
        <x:v>CC2608-029</x:v>
      </x:c>
      <x:c r="B43" s="9" t="str">
        <x:v>CL-029</x:v>
      </x:c>
      <x:c r="C43" s="12" t="n">
        <x:v>46263</x:v>
      </x:c>
      <x:c r="D43" s="9" t="str">
        <x:v>CIT33</x:v>
      </x:c>
      <x:c r="E43" s="9" t="str">
        <x:v>Cerise Citron-Basilic 33 cl</x:v>
      </x:c>
      <x:c r="F43" s="9" t="n">
        <x:v>1</x:v>
      </x:c>
      <x:c r="G43" s="14" t="n">
        <x:v>3.5</x:v>
      </x:c>
      <x:c r="H43" s="14" t="n">
        <x:f>ROUND(F43*G43,2)</x:f>
        <x:v>3.5</x:v>
      </x:c>
      <x:c r="I43" s="14" t="n">
        <x:v>0</x:v>
      </x:c>
      <x:c r="J43" s="14" t="n">
        <x:f>F43*I43</x:f>
        <x:v>0</x:v>
      </x:c>
    </x:row>
    <x:row r="44" ht="35" customHeight="1">
      <x:c r="A44" s="10" t="str">
        <x:v>CC2608-030</x:v>
      </x:c>
      <x:c r="B44" s="10" t="str">
        <x:v>CL-030</x:v>
      </x:c>
      <x:c r="C44" s="11" t="n">
        <x:v>46264</x:v>
      </x:c>
      <x:c r="D44" s="10" t="str">
        <x:v>COF12</x:v>
      </x:c>
      <x:c r="E44" s="10" t="str">
        <x:v>Coffret Découverte 12 × 33 cl</x:v>
      </x:c>
      <x:c r="F44" s="10" t="n">
        <x:v>3</x:v>
      </x:c>
      <x:c r="G44" s="13" t="n">
        <x:v>42</x:v>
      </x:c>
      <x:c r="H44" s="13" t="n">
        <x:f>ROUND(F44*G44,2)</x:f>
        <x:v>126</x:v>
      </x:c>
      <x:c r="I44" s="13" t="n">
        <x:v>0</x:v>
      </x:c>
      <x:c r="J44" s="13" t="n">
        <x:f>F44*I44</x:f>
        <x:v>0</x:v>
      </x:c>
    </x:row>
    <x:row r="45" ht="35" customHeight="1">
      <x:c r="A45" s="9" t="str">
        <x:v>CC2608-030</x:v>
      </x:c>
      <x:c r="B45" s="9" t="str">
        <x:v>CL-030</x:v>
      </x:c>
      <x:c r="C45" s="12" t="n">
        <x:v>46264</x:v>
      </x:c>
      <x:c r="D45" s="9" t="str">
        <x:v>CIT6</x:v>
      </x:c>
      <x:c r="E45" s="9" t="str">
        <x:v>Cerise Citron-Basilic 6 × 33 cl</x:v>
      </x:c>
      <x:c r="F45" s="9" t="n">
        <x:v>2</x:v>
      </x:c>
      <x:c r="G45" s="14" t="n">
        <x:v>19</x:v>
      </x:c>
      <x:c r="H45" s="14" t="n">
        <x:f>ROUND(F45*G45,2)</x:f>
        <x:v>38</x:v>
      </x:c>
      <x:c r="I45" s="14" t="n">
        <x:v>0</x:v>
      </x:c>
      <x:c r="J45" s="14" t="n">
        <x:f>F45*I45</x:f>
        <x:v>0</x:v>
      </x:c>
    </x:row>
    <x:row r="46" ht="35" customHeight="1">
      <x:c r="A46" s="10" t="str">
        <x:v>CC2608-031</x:v>
      </x:c>
      <x:c r="B46" s="10" t="str">
        <x:v>CL-031</x:v>
      </x:c>
      <x:c r="C46" s="11" t="n">
        <x:v>46265</x:v>
      </x:c>
      <x:c r="D46" s="10" t="str">
        <x:v>FUT5</x:v>
      </x:c>
      <x:c r="E46" s="10" t="str">
        <x:v>Fût Cerise 5 litres</x:v>
      </x:c>
      <x:c r="F46" s="10" t="n">
        <x:v>1</x:v>
      </x:c>
      <x:c r="G46" s="13" t="n">
        <x:v>39</x:v>
      </x:c>
      <x:c r="H46" s="13" t="n">
        <x:f>ROUND(F46*G46,2)</x:f>
        <x:v>39</x:v>
      </x:c>
      <x:c r="I46" s="13" t="n">
        <x:v>15</x:v>
      </x:c>
      <x:c r="J46" s="13" t="n">
        <x:f>F46*I46</x:f>
        <x:v>15</x:v>
      </x:c>
    </x:row>
    <x:row r="47" ht="35" customHeight="1">
      <x:c r="A47" s="9" t="str">
        <x:v>CC2608-032</x:v>
      </x:c>
      <x:c r="B47" s="9" t="str">
        <x:v>CL-032</x:v>
      </x:c>
      <x:c r="C47" s="12" t="n">
        <x:v>46235</x:v>
      </x:c>
      <x:c r="D47" s="9" t="str">
        <x:v>HIB33</x:v>
      </x:c>
      <x:c r="E47" s="9" t="str">
        <x:v>Cerise Hibiscus 33 cl</x:v>
      </x:c>
      <x:c r="F47" s="9" t="n">
        <x:v>2</x:v>
      </x:c>
      <x:c r="G47" s="14" t="n">
        <x:v>3.8</x:v>
      </x:c>
      <x:c r="H47" s="14" t="n">
        <x:f>ROUND(F47*G47,2)</x:f>
        <x:v>7.6</x:v>
      </x:c>
      <x:c r="I47" s="14" t="n">
        <x:v>0</x:v>
      </x:c>
      <x:c r="J47" s="14" t="n">
        <x:f>F47*I47</x:f>
        <x:v>0</x:v>
      </x:c>
    </x:row>
    <x:row r="48" ht="35" customHeight="1">
      <x:c r="A48" s="10" t="str">
        <x:v>CC2608-033</x:v>
      </x:c>
      <x:c r="B48" s="10" t="str">
        <x:v>CL-033</x:v>
      </x:c>
      <x:c r="C48" s="11" t="n">
        <x:v>46236</x:v>
      </x:c>
      <x:c r="D48" s="10" t="str">
        <x:v>CER33</x:v>
      </x:c>
      <x:c r="E48" s="10" t="str">
        <x:v>Cerise Originale 33 cl</x:v>
      </x:c>
      <x:c r="F48" s="10" t="n">
        <x:v>2</x:v>
      </x:c>
      <x:c r="G48" s="13" t="n">
        <x:v>3.5</x:v>
      </x:c>
      <x:c r="H48" s="13" t="n">
        <x:f>ROUND(F48*G48,2)</x:f>
        <x:v>7</x:v>
      </x:c>
      <x:c r="I48" s="13" t="n">
        <x:v>0</x:v>
      </x:c>
      <x:c r="J48" s="13" t="n">
        <x:f>F48*I48</x:f>
        <x:v>0</x:v>
      </x:c>
    </x:row>
    <x:row r="49" ht="35" customHeight="1">
      <x:c r="A49" s="9" t="str">
        <x:v>CC2608-033</x:v>
      </x:c>
      <x:c r="B49" s="9" t="str">
        <x:v>CL-033</x:v>
      </x:c>
      <x:c r="C49" s="12" t="n">
        <x:v>46236</x:v>
      </x:c>
      <x:c r="D49" s="9" t="str">
        <x:v>CIT33</x:v>
      </x:c>
      <x:c r="E49" s="9" t="str">
        <x:v>Cerise Citron-Basilic 33 cl</x:v>
      </x:c>
      <x:c r="F49" s="9" t="n">
        <x:v>1</x:v>
      </x:c>
      <x:c r="G49" s="14" t="n">
        <x:v>3.5</x:v>
      </x:c>
      <x:c r="H49" s="14" t="n">
        <x:f>ROUND(F49*G49,2)</x:f>
        <x:v>3.5</x:v>
      </x:c>
      <x:c r="I49" s="14" t="n">
        <x:v>0</x:v>
      </x:c>
      <x:c r="J49" s="14" t="n">
        <x:f>F49*I49</x:f>
        <x:v>0</x:v>
      </x:c>
    </x:row>
    <x:row r="50" ht="35" customHeight="1">
      <x:c r="A50" s="10" t="str">
        <x:v>CC2608-034</x:v>
      </x:c>
      <x:c r="B50" s="10" t="str">
        <x:v>CL-034</x:v>
      </x:c>
      <x:c r="C50" s="11" t="n">
        <x:v>46237</x:v>
      </x:c>
      <x:c r="D50" s="10" t="str">
        <x:v>CIT33</x:v>
      </x:c>
      <x:c r="E50" s="10" t="str">
        <x:v>Cerise Citron-Basilic 33 cl</x:v>
      </x:c>
      <x:c r="F50" s="10" t="n">
        <x:v>1</x:v>
      </x:c>
      <x:c r="G50" s="13" t="n">
        <x:v>3.5</x:v>
      </x:c>
      <x:c r="H50" s="13" t="n">
        <x:f>ROUND(F50*G50,2)</x:f>
        <x:v>3.5</x:v>
      </x:c>
      <x:c r="I50" s="13" t="n">
        <x:v>0</x:v>
      </x:c>
      <x:c r="J50" s="13" t="n">
        <x:f>F50*I50</x:f>
        <x:v>0</x:v>
      </x:c>
    </x:row>
    <x:row r="51" ht="35" customHeight="1">
      <x:c r="A51" s="9" t="str">
        <x:v>CC2608-035</x:v>
      </x:c>
      <x:c r="B51" s="9" t="str">
        <x:v>CL-035</x:v>
      </x:c>
      <x:c r="C51" s="12" t="n">
        <x:v>46238</x:v>
      </x:c>
      <x:c r="D51" s="9" t="str">
        <x:v>CER33</x:v>
      </x:c>
      <x:c r="E51" s="9" t="str">
        <x:v>Cerise Originale 33 cl</x:v>
      </x:c>
      <x:c r="F51" s="9" t="n">
        <x:v>1</x:v>
      </x:c>
      <x:c r="G51" s="14" t="n">
        <x:v>3.5</x:v>
      </x:c>
      <x:c r="H51" s="14" t="n">
        <x:f>ROUND(F51*G51,2)</x:f>
        <x:v>3.5</x:v>
      </x:c>
      <x:c r="I51" s="14" t="n">
        <x:v>0</x:v>
      </x:c>
      <x:c r="J51" s="14" t="n">
        <x:f>F51*I51</x:f>
        <x:v>0</x:v>
      </x:c>
    </x:row>
    <x:row r="52" ht="35" customHeight="1">
      <x:c r="A52" s="10" t="str">
        <x:v>CC2608-036</x:v>
      </x:c>
      <x:c r="B52" s="10" t="str">
        <x:v>CL-036</x:v>
      </x:c>
      <x:c r="C52" s="11" t="n">
        <x:v>46239</x:v>
      </x:c>
      <x:c r="D52" s="10" t="str">
        <x:v>CER6</x:v>
      </x:c>
      <x:c r="E52" s="10" t="str">
        <x:v>Cerise Originale 6 × 33 cl</x:v>
      </x:c>
      <x:c r="F52" s="10" t="n">
        <x:v>1</x:v>
      </x:c>
      <x:c r="G52" s="13" t="n">
        <x:v>19</x:v>
      </x:c>
      <x:c r="H52" s="13" t="n">
        <x:f>ROUND(F52*G52,2)</x:f>
        <x:v>19</x:v>
      </x:c>
      <x:c r="I52" s="13" t="n">
        <x:v>0</x:v>
      </x:c>
      <x:c r="J52" s="13" t="n">
        <x:f>F52*I52</x:f>
        <x:v>0</x:v>
      </x:c>
    </x:row>
    <x:row r="53" ht="35" customHeight="1">
      <x:c r="A53" s="9" t="str">
        <x:v>CC2608-036</x:v>
      </x:c>
      <x:c r="B53" s="9" t="str">
        <x:v>CL-036</x:v>
      </x:c>
      <x:c r="C53" s="12" t="n">
        <x:v>46239</x:v>
      </x:c>
      <x:c r="D53" s="9" t="str">
        <x:v>CIT6</x:v>
      </x:c>
      <x:c r="E53" s="9" t="str">
        <x:v>Cerise Citron-Basilic 6 × 33 cl</x:v>
      </x:c>
      <x:c r="F53" s="9" t="n">
        <x:v>1</x:v>
      </x:c>
      <x:c r="G53" s="14" t="n">
        <x:v>19</x:v>
      </x:c>
      <x:c r="H53" s="14" t="n">
        <x:f>ROUND(F53*G53,2)</x:f>
        <x:v>19</x:v>
      </x:c>
      <x:c r="I53" s="14" t="n">
        <x:v>0</x:v>
      </x:c>
      <x:c r="J53" s="14" t="n">
        <x:f>F53*I53</x:f>
        <x:v>0</x:v>
      </x:c>
    </x:row>
    <x:row r="54" ht="35" customHeight="1">
      <x:c r="A54" s="10" t="str">
        <x:v>CC2608-037</x:v>
      </x:c>
      <x:c r="B54" s="10" t="str">
        <x:v>CL-037</x:v>
      </x:c>
      <x:c r="C54" s="11" t="n">
        <x:v>46240</x:v>
      </x:c>
      <x:c r="D54" s="10" t="str">
        <x:v>FUT5</x:v>
      </x:c>
      <x:c r="E54" s="10" t="str">
        <x:v>Fût Cerise 5 litres</x:v>
      </x:c>
      <x:c r="F54" s="10" t="n">
        <x:v>1</x:v>
      </x:c>
      <x:c r="G54" s="13" t="n">
        <x:v>39</x:v>
      </x:c>
      <x:c r="H54" s="13" t="n">
        <x:f>ROUND(F54*G54,2)</x:f>
        <x:v>39</x:v>
      </x:c>
      <x:c r="I54" s="13" t="n">
        <x:v>15</x:v>
      </x:c>
      <x:c r="J54" s="13" t="n">
        <x:f>F54*I54</x:f>
        <x:v>15</x:v>
      </x:c>
    </x:row>
    <x:row r="55" ht="35" customHeight="1">
      <x:c r="A55" s="9" t="str">
        <x:v>CC2608-038</x:v>
      </x:c>
      <x:c r="B55" s="9" t="str">
        <x:v>CL-038</x:v>
      </x:c>
      <x:c r="C55" s="12" t="n">
        <x:v>46241</x:v>
      </x:c>
      <x:c r="D55" s="9" t="str">
        <x:v>GIN33</x:v>
      </x:c>
      <x:c r="E55" s="9" t="str">
        <x:v>Cerise Gingembre Doux 33 cl</x:v>
      </x:c>
      <x:c r="F55" s="9" t="n">
        <x:v>2</x:v>
      </x:c>
      <x:c r="G55" s="14" t="n">
        <x:v>3.8</x:v>
      </x:c>
      <x:c r="H55" s="14" t="n">
        <x:f>ROUND(F55*G55,2)</x:f>
        <x:v>7.6</x:v>
      </x:c>
      <x:c r="I55" s="14" t="n">
        <x:v>0</x:v>
      </x:c>
      <x:c r="J55" s="14" t="n">
        <x:f>F55*I55</x:f>
        <x:v>0</x:v>
      </x:c>
    </x:row>
    <x:row r="56" ht="35" customHeight="1">
      <x:c r="A56" s="10" t="str">
        <x:v>CC2608-039</x:v>
      </x:c>
      <x:c r="B56" s="10" t="str">
        <x:v>CL-039</x:v>
      </x:c>
      <x:c r="C56" s="11" t="n">
        <x:v>46242</x:v>
      </x:c>
      <x:c r="D56" s="10" t="str">
        <x:v>FUT5</x:v>
      </x:c>
      <x:c r="E56" s="10" t="str">
        <x:v>Fût Cerise 5 litres</x:v>
      </x:c>
      <x:c r="F56" s="10" t="n">
        <x:v>1</x:v>
      </x:c>
      <x:c r="G56" s="13" t="n">
        <x:v>39</x:v>
      </x:c>
      <x:c r="H56" s="13" t="n">
        <x:f>ROUND(F56*G56,2)</x:f>
        <x:v>39</x:v>
      </x:c>
      <x:c r="I56" s="13" t="n">
        <x:v>15</x:v>
      </x:c>
      <x:c r="J56" s="13" t="n">
        <x:f>F56*I56</x:f>
        <x:v>15</x:v>
      </x:c>
    </x:row>
    <x:row r="57" ht="35" customHeight="1">
      <x:c r="A57" s="9" t="str">
        <x:v>CC2608-039</x:v>
      </x:c>
      <x:c r="B57" s="9" t="str">
        <x:v>CL-039</x:v>
      </x:c>
      <x:c r="C57" s="12" t="n">
        <x:v>46242</x:v>
      </x:c>
      <x:c r="D57" s="9" t="str">
        <x:v>GIN33</x:v>
      </x:c>
      <x:c r="E57" s="9" t="str">
        <x:v>Cerise Gingembre Doux 33 cl</x:v>
      </x:c>
      <x:c r="F57" s="9" t="n">
        <x:v>1</x:v>
      </x:c>
      <x:c r="G57" s="14" t="n">
        <x:v>3.8</x:v>
      </x:c>
      <x:c r="H57" s="14" t="n">
        <x:f>ROUND(F57*G57,2)</x:f>
        <x:v>3.8</x:v>
      </x:c>
      <x:c r="I57" s="14" t="n">
        <x:v>0</x:v>
      </x:c>
      <x:c r="J57" s="14" t="n">
        <x:f>F57*I57</x:f>
        <x:v>0</x:v>
      </x:c>
    </x:row>
    <x:row r="58" ht="35" customHeight="1">
      <x:c r="A58" s="10" t="str">
        <x:v>CC2608-040</x:v>
      </x:c>
      <x:c r="B58" s="10" t="str">
        <x:v>CL-040</x:v>
      </x:c>
      <x:c r="C58" s="11" t="n">
        <x:v>46243</x:v>
      </x:c>
      <x:c r="D58" s="10" t="str">
        <x:v>FUT5</x:v>
      </x:c>
      <x:c r="E58" s="10" t="str">
        <x:v>Fût Cerise 5 litres</x:v>
      </x:c>
      <x:c r="F58" s="10" t="n">
        <x:v>1</x:v>
      </x:c>
      <x:c r="G58" s="13" t="n">
        <x:v>39</x:v>
      </x:c>
      <x:c r="H58" s="13" t="n">
        <x:f>ROUND(F58*G58,2)</x:f>
        <x:v>39</x:v>
      </x:c>
      <x:c r="I58" s="13" t="n">
        <x:v>15</x:v>
      </x:c>
      <x:c r="J58" s="13" t="n">
        <x:f>F58*I58</x:f>
        <x:v>15</x:v>
      </x:c>
    </x:row>
    <x:row r="59" ht="35" customHeight="1">
      <x:c r="A59" s="9" t="str">
        <x:v>CC2608-041</x:v>
      </x:c>
      <x:c r="B59" s="9" t="str">
        <x:v>CL-041</x:v>
      </x:c>
      <x:c r="C59" s="12" t="n">
        <x:v>46244</x:v>
      </x:c>
      <x:c r="D59" s="9" t="str">
        <x:v>FUT5</x:v>
      </x:c>
      <x:c r="E59" s="9" t="str">
        <x:v>Fût Cerise 5 litres</x:v>
      </x:c>
      <x:c r="F59" s="9" t="n">
        <x:v>2</x:v>
      </x:c>
      <x:c r="G59" s="14" t="n">
        <x:v>39</x:v>
      </x:c>
      <x:c r="H59" s="14" t="n">
        <x:f>ROUND(F59*G59,2)</x:f>
        <x:v>78</x:v>
      </x:c>
      <x:c r="I59" s="14" t="n">
        <x:v>15</x:v>
      </x:c>
      <x:c r="J59" s="14" t="n">
        <x:f>F59*I59</x:f>
        <x:v>30</x:v>
      </x:c>
    </x:row>
    <x:row r="60" ht="35" customHeight="1">
      <x:c r="A60" s="10" t="str">
        <x:v>CC2608-042</x:v>
      </x:c>
      <x:c r="B60" s="10" t="str">
        <x:v>CL-042</x:v>
      </x:c>
      <x:c r="C60" s="11" t="n">
        <x:v>46245</x:v>
      </x:c>
      <x:c r="D60" s="10" t="str">
        <x:v>CER33</x:v>
      </x:c>
      <x:c r="E60" s="10" t="str">
        <x:v>Cerise Originale 33 cl</x:v>
      </x:c>
      <x:c r="F60" s="10" t="n">
        <x:v>3</x:v>
      </x:c>
      <x:c r="G60" s="13" t="n">
        <x:v>3.5</x:v>
      </x:c>
      <x:c r="H60" s="13" t="n">
        <x:f>ROUND(F60*G60,2)</x:f>
        <x:v>10.5</x:v>
      </x:c>
      <x:c r="I60" s="13" t="n">
        <x:v>0</x:v>
      </x:c>
      <x:c r="J60" s="13" t="n">
        <x:f>F60*I60</x:f>
        <x:v>0</x:v>
      </x:c>
    </x:row>
    <x:row r="61" ht="35" customHeight="1">
      <x:c r="A61" s="9" t="str">
        <x:v>CC2608-042</x:v>
      </x:c>
      <x:c r="B61" s="9" t="str">
        <x:v>CL-042</x:v>
      </x:c>
      <x:c r="C61" s="12" t="n">
        <x:v>46245</x:v>
      </x:c>
      <x:c r="D61" s="9" t="str">
        <x:v>CIT6</x:v>
      </x:c>
      <x:c r="E61" s="9" t="str">
        <x:v>Cerise Citron-Basilic 6 × 33 cl</x:v>
      </x:c>
      <x:c r="F61" s="9" t="n">
        <x:v>3</x:v>
      </x:c>
      <x:c r="G61" s="14" t="n">
        <x:v>19</x:v>
      </x:c>
      <x:c r="H61" s="14" t="n">
        <x:f>ROUND(F61*G61,2)</x:f>
        <x:v>57</x:v>
      </x:c>
      <x:c r="I61" s="14" t="n">
        <x:v>0</x:v>
      </x:c>
      <x:c r="J61" s="14" t="n">
        <x:f>F61*I61</x:f>
        <x:v>0</x:v>
      </x:c>
    </x:row>
    <x:row r="62" ht="35" customHeight="1">
      <x:c r="A62" s="10" t="str">
        <x:v>CC2608-043</x:v>
      </x:c>
      <x:c r="B62" s="10" t="str">
        <x:v>CL-043</x:v>
      </x:c>
      <x:c r="C62" s="11" t="n">
        <x:v>46246</x:v>
      </x:c>
      <x:c r="D62" s="10" t="str">
        <x:v>CIT33</x:v>
      </x:c>
      <x:c r="E62" s="10" t="str">
        <x:v>Cerise Citron-Basilic 33 cl</x:v>
      </x:c>
      <x:c r="F62" s="10" t="n">
        <x:v>3</x:v>
      </x:c>
      <x:c r="G62" s="13" t="n">
        <x:v>3.5</x:v>
      </x:c>
      <x:c r="H62" s="13" t="n">
        <x:f>ROUND(F62*G62,2)</x:f>
        <x:v>10.5</x:v>
      </x:c>
      <x:c r="I62" s="13" t="n">
        <x:v>0</x:v>
      </x:c>
      <x:c r="J62" s="13" t="n">
        <x:f>F62*I62</x:f>
        <x:v>0</x:v>
      </x:c>
    </x:row>
    <x:row r="63" ht="35" customHeight="1">
      <x:c r="A63" s="9" t="str">
        <x:v>CC2608-044</x:v>
      </x:c>
      <x:c r="B63" s="9" t="str">
        <x:v>CL-044</x:v>
      </x:c>
      <x:c r="C63" s="12" t="n">
        <x:v>46247</x:v>
      </x:c>
      <x:c r="D63" s="9" t="str">
        <x:v>HIB6</x:v>
      </x:c>
      <x:c r="E63" s="9" t="str">
        <x:v>Cerise Hibiscus 6 × 33 cl</x:v>
      </x:c>
      <x:c r="F63" s="9" t="n">
        <x:v>3</x:v>
      </x:c>
      <x:c r="G63" s="14" t="n">
        <x:v>20.5</x:v>
      </x:c>
      <x:c r="H63" s="14" t="n">
        <x:f>ROUND(F63*G63,2)</x:f>
        <x:v>61.5</x:v>
      </x:c>
      <x:c r="I63" s="14" t="n">
        <x:v>0</x:v>
      </x:c>
      <x:c r="J63" s="14" t="n">
        <x:f>F63*I63</x:f>
        <x:v>0</x:v>
      </x:c>
    </x:row>
    <x:row r="64" ht="35" customHeight="1">
      <x:c r="A64" s="10" t="str">
        <x:v>CC2608-045</x:v>
      </x:c>
      <x:c r="B64" s="10" t="str">
        <x:v>CL-045</x:v>
      </x:c>
      <x:c r="C64" s="11" t="n">
        <x:v>46248</x:v>
      </x:c>
      <x:c r="D64" s="10" t="str">
        <x:v>HIB6</x:v>
      </x:c>
      <x:c r="E64" s="10" t="str">
        <x:v>Cerise Hibiscus 6 × 33 cl</x:v>
      </x:c>
      <x:c r="F64" s="10" t="n">
        <x:v>3</x:v>
      </x:c>
      <x:c r="G64" s="13" t="n">
        <x:v>20.5</x:v>
      </x:c>
      <x:c r="H64" s="13" t="n">
        <x:f>ROUND(F64*G64,2)</x:f>
        <x:v>61.5</x:v>
      </x:c>
      <x:c r="I64" s="13" t="n">
        <x:v>0</x:v>
      </x:c>
      <x:c r="J64" s="13" t="n">
        <x:f>F64*I64</x:f>
        <x:v>0</x:v>
      </x:c>
    </x:row>
    <x:row r="65" ht="35" customHeight="1">
      <x:c r="A65" s="9" t="str">
        <x:v>CC2608-045</x:v>
      </x:c>
      <x:c r="B65" s="9" t="str">
        <x:v>CL-045</x:v>
      </x:c>
      <x:c r="C65" s="12" t="n">
        <x:v>46248</x:v>
      </x:c>
      <x:c r="D65" s="9" t="str">
        <x:v>CIT6</x:v>
      </x:c>
      <x:c r="E65" s="9" t="str">
        <x:v>Cerise Citron-Basilic 6 × 33 cl</x:v>
      </x:c>
      <x:c r="F65" s="9" t="n">
        <x:v>1</x:v>
      </x:c>
      <x:c r="G65" s="14" t="n">
        <x:v>19</x:v>
      </x:c>
      <x:c r="H65" s="14" t="n">
        <x:f>ROUND(F65*G65,2)</x:f>
        <x:v>19</x:v>
      </x:c>
      <x:c r="I65" s="14" t="n">
        <x:v>0</x:v>
      </x:c>
      <x:c r="J65" s="14" t="n">
        <x:f>F65*I65</x:f>
        <x:v>0</x:v>
      </x:c>
    </x:row>
    <x:row r="66" ht="35" customHeight="1">
      <x:c r="A66" s="10" t="str">
        <x:v>CC2608-046</x:v>
      </x:c>
      <x:c r="B66" s="10" t="str">
        <x:v>CL-046</x:v>
      </x:c>
      <x:c r="C66" s="11" t="n">
        <x:v>46249</x:v>
      </x:c>
      <x:c r="D66" s="10" t="str">
        <x:v>COF12</x:v>
      </x:c>
      <x:c r="E66" s="10" t="str">
        <x:v>Coffret Découverte 12 × 33 cl</x:v>
      </x:c>
      <x:c r="F66" s="10" t="n">
        <x:v>1</x:v>
      </x:c>
      <x:c r="G66" s="13" t="n">
        <x:v>42</x:v>
      </x:c>
      <x:c r="H66" s="13" t="n">
        <x:f>ROUND(F66*G66,2)</x:f>
        <x:v>42</x:v>
      </x:c>
      <x:c r="I66" s="13" t="n">
        <x:v>0</x:v>
      </x:c>
      <x:c r="J66" s="13" t="n">
        <x:f>F66*I66</x:f>
        <x:v>0</x:v>
      </x:c>
    </x:row>
    <x:row r="67" ht="35" customHeight="1">
      <x:c r="A67" s="9" t="str">
        <x:v>CC2608-047</x:v>
      </x:c>
      <x:c r="B67" s="9" t="str">
        <x:v>CL-047</x:v>
      </x:c>
      <x:c r="C67" s="12" t="n">
        <x:v>46250</x:v>
      </x:c>
      <x:c r="D67" s="9" t="str">
        <x:v>HIB6</x:v>
      </x:c>
      <x:c r="E67" s="9" t="str">
        <x:v>Cerise Hibiscus 6 × 33 cl</x:v>
      </x:c>
      <x:c r="F67" s="9" t="n">
        <x:v>2</x:v>
      </x:c>
      <x:c r="G67" s="14" t="n">
        <x:v>20.5</x:v>
      </x:c>
      <x:c r="H67" s="14" t="n">
        <x:f>ROUND(F67*G67,2)</x:f>
        <x:v>41</x:v>
      </x:c>
      <x:c r="I67" s="14" t="n">
        <x:v>0</x:v>
      </x:c>
      <x:c r="J67" s="14" t="n">
        <x:f>F67*I67</x:f>
        <x:v>0</x:v>
      </x:c>
    </x:row>
    <x:row r="68" ht="35" customHeight="1">
      <x:c r="A68" s="10" t="str">
        <x:v>CC2608-048</x:v>
      </x:c>
      <x:c r="B68" s="10" t="str">
        <x:v>CL-048</x:v>
      </x:c>
      <x:c r="C68" s="11" t="n">
        <x:v>46251</x:v>
      </x:c>
      <x:c r="D68" s="10" t="str">
        <x:v>GIN33</x:v>
      </x:c>
      <x:c r="E68" s="10" t="str">
        <x:v>Cerise Gingembre Doux 33 cl</x:v>
      </x:c>
      <x:c r="F68" s="10" t="n">
        <x:v>2</x:v>
      </x:c>
      <x:c r="G68" s="13" t="n">
        <x:v>3.8</x:v>
      </x:c>
      <x:c r="H68" s="13" t="n">
        <x:f>ROUND(F68*G68,2)</x:f>
        <x:v>7.6</x:v>
      </x:c>
      <x:c r="I68" s="13" t="n">
        <x:v>0</x:v>
      </x:c>
      <x:c r="J68" s="13" t="n">
        <x:f>F68*I68</x:f>
        <x:v>0</x:v>
      </x:c>
    </x:row>
    <x:row r="69" ht="35" customHeight="1">
      <x:c r="A69" s="9" t="str">
        <x:v>CC2608-048</x:v>
      </x:c>
      <x:c r="B69" s="9" t="str">
        <x:v>CL-048</x:v>
      </x:c>
      <x:c r="C69" s="12" t="n">
        <x:v>46251</x:v>
      </x:c>
      <x:c r="D69" s="9" t="str">
        <x:v>CER6</x:v>
      </x:c>
      <x:c r="E69" s="9" t="str">
        <x:v>Cerise Originale 6 × 33 cl</x:v>
      </x:c>
      <x:c r="F69" s="9" t="n">
        <x:v>1</x:v>
      </x:c>
      <x:c r="G69" s="14" t="n">
        <x:v>19</x:v>
      </x:c>
      <x:c r="H69" s="14" t="n">
        <x:f>ROUND(F69*G69,2)</x:f>
        <x:v>19</x:v>
      </x:c>
      <x:c r="I69" s="14" t="n">
        <x:v>0</x:v>
      </x:c>
      <x:c r="J69" s="14" t="n">
        <x:f>F69*I69</x:f>
        <x:v>0</x:v>
      </x:c>
    </x:row>
    <x:row r="70" ht="35" customHeight="1">
      <x:c r="A70" s="10" t="str">
        <x:v>CC2608-049</x:v>
      </x:c>
      <x:c r="B70" s="10" t="str">
        <x:v>CL-049</x:v>
      </x:c>
      <x:c r="C70" s="11" t="n">
        <x:v>46252</x:v>
      </x:c>
      <x:c r="D70" s="10" t="str">
        <x:v>COF12</x:v>
      </x:c>
      <x:c r="E70" s="10" t="str">
        <x:v>Coffret Découverte 12 × 33 cl</x:v>
      </x:c>
      <x:c r="F70" s="10" t="n">
        <x:v>1</x:v>
      </x:c>
      <x:c r="G70" s="13" t="n">
        <x:v>42</x:v>
      </x:c>
      <x:c r="H70" s="13" t="n">
        <x:f>ROUND(F70*G70,2)</x:f>
        <x:v>42</x:v>
      </x:c>
      <x:c r="I70" s="13" t="n">
        <x:v>0</x:v>
      </x:c>
      <x:c r="J70" s="13" t="n">
        <x:f>F70*I70</x:f>
        <x:v>0</x:v>
      </x:c>
    </x:row>
    <x:row r="71" ht="35" customHeight="1">
      <x:c r="A71" s="9" t="str">
        <x:v>CC2608-050</x:v>
      </x:c>
      <x:c r="B71" s="9" t="str">
        <x:v>CL-050</x:v>
      </x:c>
      <x:c r="C71" s="12" t="n">
        <x:v>46253</x:v>
      </x:c>
      <x:c r="D71" s="9" t="str">
        <x:v>CIT33</x:v>
      </x:c>
      <x:c r="E71" s="9" t="str">
        <x:v>Cerise Citron-Basilic 33 cl</x:v>
      </x:c>
      <x:c r="F71" s="9" t="n">
        <x:v>1</x:v>
      </x:c>
      <x:c r="G71" s="14" t="n">
        <x:v>3.5</x:v>
      </x:c>
      <x:c r="H71" s="14" t="n">
        <x:f>ROUND(F71*G71,2)</x:f>
        <x:v>3.5</x:v>
      </x:c>
      <x:c r="I71" s="14" t="n">
        <x:v>0</x:v>
      </x:c>
      <x:c r="J71" s="14" t="n">
        <x:f>F71*I71</x:f>
        <x:v>0</x:v>
      </x:c>
    </x:row>
    <x:row r="72" ht="35" customHeight="1">
      <x:c r="A72" s="10" t="str">
        <x:v>CC2608-051</x:v>
      </x:c>
      <x:c r="B72" s="10" t="str">
        <x:v>CL-051</x:v>
      </x:c>
      <x:c r="C72" s="11" t="n">
        <x:v>46254</x:v>
      </x:c>
      <x:c r="D72" s="10" t="str">
        <x:v>COF12</x:v>
      </x:c>
      <x:c r="E72" s="10" t="str">
        <x:v>Coffret Découverte 12 × 33 cl</x:v>
      </x:c>
      <x:c r="F72" s="10" t="n">
        <x:v>2</x:v>
      </x:c>
      <x:c r="G72" s="13" t="n">
        <x:v>42</x:v>
      </x:c>
      <x:c r="H72" s="13" t="n">
        <x:f>ROUND(F72*G72,2)</x:f>
        <x:v>84</x:v>
      </x:c>
      <x:c r="I72" s="13" t="n">
        <x:v>0</x:v>
      </x:c>
      <x:c r="J72" s="13" t="n">
        <x:f>F72*I72</x:f>
        <x:v>0</x:v>
      </x:c>
    </x:row>
    <x:row r="73" ht="35" customHeight="1">
      <x:c r="A73" s="9" t="str">
        <x:v>CC2608-051</x:v>
      </x:c>
      <x:c r="B73" s="9" t="str">
        <x:v>CL-051</x:v>
      </x:c>
      <x:c r="C73" s="12" t="n">
        <x:v>46254</x:v>
      </x:c>
      <x:c r="D73" s="9" t="str">
        <x:v>CIT33</x:v>
      </x:c>
      <x:c r="E73" s="9" t="str">
        <x:v>Cerise Citron-Basilic 33 cl</x:v>
      </x:c>
      <x:c r="F73" s="9" t="n">
        <x:v>3</x:v>
      </x:c>
      <x:c r="G73" s="14" t="n">
        <x:v>3.5</x:v>
      </x:c>
      <x:c r="H73" s="14" t="n">
        <x:f>ROUND(F73*G73,2)</x:f>
        <x:v>10.5</x:v>
      </x:c>
      <x:c r="I73" s="14" t="n">
        <x:v>0</x:v>
      </x:c>
      <x:c r="J73" s="14" t="n">
        <x:f>F73*I73</x:f>
        <x:v>0</x:v>
      </x:c>
    </x:row>
    <x:row r="74" ht="35" customHeight="1">
      <x:c r="A74" s="10" t="str">
        <x:v>CC2608-052</x:v>
      </x:c>
      <x:c r="B74" s="10" t="str">
        <x:v>CL-052</x:v>
      </x:c>
      <x:c r="C74" s="11" t="n">
        <x:v>46255</x:v>
      </x:c>
      <x:c r="D74" s="10" t="str">
        <x:v>SIR50</x:v>
      </x:c>
      <x:c r="E74" s="10" t="str">
        <x:v>Sirop Cerise 50 cl</x:v>
      </x:c>
      <x:c r="F74" s="10" t="n">
        <x:v>2</x:v>
      </x:c>
      <x:c r="G74" s="13" t="n">
        <x:v>8.5</x:v>
      </x:c>
      <x:c r="H74" s="13" t="n">
        <x:f>ROUND(F74*G74,2)</x:f>
        <x:v>17</x:v>
      </x:c>
      <x:c r="I74" s="13" t="n">
        <x:v>0</x:v>
      </x:c>
      <x:c r="J74" s="13" t="n">
        <x:f>F74*I74</x:f>
        <x:v>0</x:v>
      </x:c>
    </x:row>
    <x:row r="75" ht="35" customHeight="1">
      <x:c r="A75" s="9" t="str">
        <x:v>CC2608-053</x:v>
      </x:c>
      <x:c r="B75" s="9" t="str">
        <x:v>CL-053</x:v>
      </x:c>
      <x:c r="C75" s="12" t="n">
        <x:v>46256</x:v>
      </x:c>
      <x:c r="D75" s="9" t="str">
        <x:v>CER6</x:v>
      </x:c>
      <x:c r="E75" s="9" t="str">
        <x:v>Cerise Originale 6 × 33 cl</x:v>
      </x:c>
      <x:c r="F75" s="9" t="n">
        <x:v>3</x:v>
      </x:c>
      <x:c r="G75" s="14" t="n">
        <x:v>19</x:v>
      </x:c>
      <x:c r="H75" s="14" t="n">
        <x:f>ROUND(F75*G75,2)</x:f>
        <x:v>57</x:v>
      </x:c>
      <x:c r="I75" s="14" t="n">
        <x:v>0</x:v>
      </x:c>
      <x:c r="J75" s="14" t="n">
        <x:f>F75*I75</x:f>
        <x:v>0</x:v>
      </x:c>
    </x:row>
    <x:row r="76" ht="35" customHeight="1">
      <x:c r="A76" s="10" t="str">
        <x:v>CC2608-054</x:v>
      </x:c>
      <x:c r="B76" s="10" t="str">
        <x:v>CL-054</x:v>
      </x:c>
      <x:c r="C76" s="11" t="n">
        <x:v>46257</x:v>
      </x:c>
      <x:c r="D76" s="10" t="str">
        <x:v>CIT6</x:v>
      </x:c>
      <x:c r="E76" s="10" t="str">
        <x:v>Cerise Citron-Basilic 6 × 33 cl</x:v>
      </x:c>
      <x:c r="F76" s="10" t="n">
        <x:v>1</x:v>
      </x:c>
      <x:c r="G76" s="13" t="n">
        <x:v>19</x:v>
      </x:c>
      <x:c r="H76" s="13" t="n">
        <x:f>ROUND(F76*G76,2)</x:f>
        <x:v>19</x:v>
      </x:c>
      <x:c r="I76" s="13" t="n">
        <x:v>0</x:v>
      </x:c>
      <x:c r="J76" s="13" t="n">
        <x:f>F76*I76</x:f>
        <x:v>0</x:v>
      </x:c>
    </x:row>
    <x:row r="77" ht="35" customHeight="1">
      <x:c r="A77" s="9" t="str">
        <x:v>CC2608-054</x:v>
      </x:c>
      <x:c r="B77" s="9" t="str">
        <x:v>CL-054</x:v>
      </x:c>
      <x:c r="C77" s="12" t="n">
        <x:v>46257</x:v>
      </x:c>
      <x:c r="D77" s="9" t="str">
        <x:v>HIB33</x:v>
      </x:c>
      <x:c r="E77" s="9" t="str">
        <x:v>Cerise Hibiscus 33 cl</x:v>
      </x:c>
      <x:c r="F77" s="9" t="n">
        <x:v>1</x:v>
      </x:c>
      <x:c r="G77" s="14" t="n">
        <x:v>3.8</x:v>
      </x:c>
      <x:c r="H77" s="14" t="n">
        <x:f>ROUND(F77*G77,2)</x:f>
        <x:v>3.8</x:v>
      </x:c>
      <x:c r="I77" s="14" t="n">
        <x:v>0</x:v>
      </x:c>
      <x:c r="J77" s="14" t="n">
        <x:f>F77*I77</x:f>
        <x:v>0</x:v>
      </x:c>
    </x:row>
    <x:row r="78" ht="35" customHeight="1">
      <x:c r="A78" s="10" t="str">
        <x:v>CC2608-055</x:v>
      </x:c>
      <x:c r="B78" s="10" t="str">
        <x:v>CL-055</x:v>
      </x:c>
      <x:c r="C78" s="11" t="n">
        <x:v>46258</x:v>
      </x:c>
      <x:c r="D78" s="10" t="str">
        <x:v>SIR50</x:v>
      </x:c>
      <x:c r="E78" s="10" t="str">
        <x:v>Sirop Cerise 50 cl</x:v>
      </x:c>
      <x:c r="F78" s="10" t="n">
        <x:v>1</x:v>
      </x:c>
      <x:c r="G78" s="13" t="n">
        <x:v>8.5</x:v>
      </x:c>
      <x:c r="H78" s="13" t="n">
        <x:f>ROUND(F78*G78,2)</x:f>
        <x:v>8.5</x:v>
      </x:c>
      <x:c r="I78" s="13" t="n">
        <x:v>0</x:v>
      </x:c>
      <x:c r="J78" s="13" t="n">
        <x:f>F78*I78</x:f>
        <x:v>0</x:v>
      </x:c>
    </x:row>
    <x:row r="79" ht="35" customHeight="1">
      <x:c r="A79" s="9" t="str">
        <x:v>CC2608-056</x:v>
      </x:c>
      <x:c r="B79" s="9" t="str">
        <x:v>CL-056</x:v>
      </x:c>
      <x:c r="C79" s="12" t="n">
        <x:v>46259</x:v>
      </x:c>
      <x:c r="D79" s="9" t="str">
        <x:v>HIB33</x:v>
      </x:c>
      <x:c r="E79" s="9" t="str">
        <x:v>Cerise Hibiscus 33 cl</x:v>
      </x:c>
      <x:c r="F79" s="9" t="n">
        <x:v>1</x:v>
      </x:c>
      <x:c r="G79" s="14" t="n">
        <x:v>3.8</x:v>
      </x:c>
      <x:c r="H79" s="14" t="n">
        <x:f>ROUND(F79*G79,2)</x:f>
        <x:v>3.8</x:v>
      </x:c>
      <x:c r="I79" s="14" t="n">
        <x:v>0</x:v>
      </x:c>
      <x:c r="J79" s="14" t="n">
        <x:f>F79*I79</x:f>
        <x:v>0</x:v>
      </x:c>
    </x:row>
    <x:row r="80" ht="35" customHeight="1">
      <x:c r="A80" s="10" t="str">
        <x:v>CC2608-057</x:v>
      </x:c>
      <x:c r="B80" s="10" t="str">
        <x:v>CL-057</x:v>
      </x:c>
      <x:c r="C80" s="11" t="n">
        <x:v>46260</x:v>
      </x:c>
      <x:c r="D80" s="10" t="str">
        <x:v>CIT33</x:v>
      </x:c>
      <x:c r="E80" s="10" t="str">
        <x:v>Cerise Citron-Basilic 33 cl</x:v>
      </x:c>
      <x:c r="F80" s="10" t="n">
        <x:v>3</x:v>
      </x:c>
      <x:c r="G80" s="13" t="n">
        <x:v>3.5</x:v>
      </x:c>
      <x:c r="H80" s="13" t="n">
        <x:f>ROUND(F80*G80,2)</x:f>
        <x:v>10.5</x:v>
      </x:c>
      <x:c r="I80" s="13" t="n">
        <x:v>0</x:v>
      </x:c>
      <x:c r="J80" s="13" t="n">
        <x:f>F80*I80</x:f>
        <x:v>0</x:v>
      </x:c>
    </x:row>
    <x:row r="81" ht="35" customHeight="1">
      <x:c r="A81" s="9" t="str">
        <x:v>CC2608-057</x:v>
      </x:c>
      <x:c r="B81" s="9" t="str">
        <x:v>CL-057</x:v>
      </x:c>
      <x:c r="C81" s="12" t="n">
        <x:v>46260</x:v>
      </x:c>
      <x:c r="D81" s="9" t="str">
        <x:v>CIT6</x:v>
      </x:c>
      <x:c r="E81" s="9" t="str">
        <x:v>Cerise Citron-Basilic 6 × 33 cl</x:v>
      </x:c>
      <x:c r="F81" s="9" t="n">
        <x:v>3</x:v>
      </x:c>
      <x:c r="G81" s="14" t="n">
        <x:v>19</x:v>
      </x:c>
      <x:c r="H81" s="14" t="n">
        <x:f>ROUND(F81*G81,2)</x:f>
        <x:v>57</x:v>
      </x:c>
      <x:c r="I81" s="14" t="n">
        <x:v>0</x:v>
      </x:c>
      <x:c r="J81" s="14" t="n">
        <x:f>F81*I81</x:f>
        <x:v>0</x:v>
      </x:c>
    </x:row>
    <x:row r="82" ht="35" customHeight="1">
      <x:c r="A82" s="10" t="str">
        <x:v>CC2608-058</x:v>
      </x:c>
      <x:c r="B82" s="10" t="str">
        <x:v>CL-058</x:v>
      </x:c>
      <x:c r="C82" s="11" t="n">
        <x:v>46261</x:v>
      </x:c>
      <x:c r="D82" s="10" t="str">
        <x:v>CER6</x:v>
      </x:c>
      <x:c r="E82" s="10" t="str">
        <x:v>Cerise Originale 6 × 33 cl</x:v>
      </x:c>
      <x:c r="F82" s="10" t="n">
        <x:v>3</x:v>
      </x:c>
      <x:c r="G82" s="13" t="n">
        <x:v>19</x:v>
      </x:c>
      <x:c r="H82" s="13" t="n">
        <x:f>ROUND(F82*G82,2)</x:f>
        <x:v>57</x:v>
      </x:c>
      <x:c r="I82" s="13" t="n">
        <x:v>0</x:v>
      </x:c>
      <x:c r="J82" s="13" t="n">
        <x:f>F82*I82</x:f>
        <x:v>0</x:v>
      </x:c>
    </x:row>
    <x:row r="83" ht="35" customHeight="1">
      <x:c r="A83" s="9" t="str">
        <x:v>CC2608-059</x:v>
      </x:c>
      <x:c r="B83" s="9" t="str">
        <x:v>CL-059</x:v>
      </x:c>
      <x:c r="C83" s="12" t="n">
        <x:v>46262</x:v>
      </x:c>
      <x:c r="D83" s="9" t="str">
        <x:v>CER33</x:v>
      </x:c>
      <x:c r="E83" s="9" t="str">
        <x:v>Cerise Originale 33 cl</x:v>
      </x:c>
      <x:c r="F83" s="9" t="n">
        <x:v>1</x:v>
      </x:c>
      <x:c r="G83" s="14" t="n">
        <x:v>3.5</x:v>
      </x:c>
      <x:c r="H83" s="14" t="n">
        <x:f>ROUND(F83*G83,2)</x:f>
        <x:v>3.5</x:v>
      </x:c>
      <x:c r="I83" s="14" t="n">
        <x:v>0</x:v>
      </x:c>
      <x:c r="J83" s="14" t="n">
        <x:f>F83*I83</x:f>
        <x:v>0</x:v>
      </x:c>
    </x:row>
    <x:row r="84" ht="35" customHeight="1">
      <x:c r="A84" s="10" t="str">
        <x:v>CC2608-060</x:v>
      </x:c>
      <x:c r="B84" s="10" t="str">
        <x:v>CL-060</x:v>
      </x:c>
      <x:c r="C84" s="11" t="n">
        <x:v>46263</x:v>
      </x:c>
      <x:c r="D84" s="10" t="str">
        <x:v>GIN33</x:v>
      </x:c>
      <x:c r="E84" s="10" t="str">
        <x:v>Cerise Gingembre Doux 33 cl</x:v>
      </x:c>
      <x:c r="F84" s="10" t="n">
        <x:v>2</x:v>
      </x:c>
      <x:c r="G84" s="13" t="n">
        <x:v>3.8</x:v>
      </x:c>
      <x:c r="H84" s="13" t="n">
        <x:f>ROUND(F84*G84,2)</x:f>
        <x:v>7.6</x:v>
      </x:c>
      <x:c r="I84" s="13" t="n">
        <x:v>0</x:v>
      </x:c>
      <x:c r="J84" s="13" t="n">
        <x:f>F84*I84</x:f>
        <x:v>0</x:v>
      </x:c>
    </x:row>
    <x:row r="85" ht="35" customHeight="1">
      <x:c r="A85" s="9" t="str">
        <x:v>CC2608-060</x:v>
      </x:c>
      <x:c r="B85" s="9" t="str">
        <x:v>CL-060</x:v>
      </x:c>
      <x:c r="C85" s="12" t="n">
        <x:v>46263</x:v>
      </x:c>
      <x:c r="D85" s="9" t="str">
        <x:v>SIR50</x:v>
      </x:c>
      <x:c r="E85" s="9" t="str">
        <x:v>Sirop Cerise 50 cl</x:v>
      </x:c>
      <x:c r="F85" s="9" t="n">
        <x:v>1</x:v>
      </x:c>
      <x:c r="G85" s="14" t="n">
        <x:v>8.5</x:v>
      </x:c>
      <x:c r="H85" s="14" t="n">
        <x:f>ROUND(F85*G85,2)</x:f>
        <x:v>8.5</x:v>
      </x:c>
      <x:c r="I85" s="14" t="n">
        <x:v>0</x:v>
      </x:c>
      <x:c r="J85" s="14" t="n">
        <x:f>F85*I85</x:f>
        <x:v>0</x:v>
      </x:c>
    </x:row>
    <x:row r="86" ht="35" customHeight="1">
      <x:c r="A86" s="10" t="str">
        <x:v>CC2608-061</x:v>
      </x:c>
      <x:c r="B86" s="10" t="str">
        <x:v>CL-001</x:v>
      </x:c>
      <x:c r="C86" s="11" t="n">
        <x:v>46264</x:v>
      </x:c>
      <x:c r="D86" s="10" t="str">
        <x:v>COF12</x:v>
      </x:c>
      <x:c r="E86" s="10" t="str">
        <x:v>Coffret Découverte 12 × 33 cl</x:v>
      </x:c>
      <x:c r="F86" s="10" t="n">
        <x:v>3</x:v>
      </x:c>
      <x:c r="G86" s="13" t="n">
        <x:v>42</x:v>
      </x:c>
      <x:c r="H86" s="13" t="n">
        <x:f>ROUND(F86*G86,2)</x:f>
        <x:v>126</x:v>
      </x:c>
      <x:c r="I86" s="13" t="n">
        <x:v>0</x:v>
      </x:c>
      <x:c r="J86" s="13" t="n">
        <x:f>F86*I86</x:f>
        <x:v>0</x:v>
      </x:c>
    </x:row>
    <x:row r="87" ht="35" customHeight="1">
      <x:c r="A87" s="9" t="str">
        <x:v>CC2608-062</x:v>
      </x:c>
      <x:c r="B87" s="9" t="str">
        <x:v>CL-002</x:v>
      </x:c>
      <x:c r="C87" s="12" t="n">
        <x:v>46265</x:v>
      </x:c>
      <x:c r="D87" s="9" t="str">
        <x:v>FUT5</x:v>
      </x:c>
      <x:c r="E87" s="9" t="str">
        <x:v>Fût Cerise 5 litres</x:v>
      </x:c>
      <x:c r="F87" s="9" t="n">
        <x:v>1</x:v>
      </x:c>
      <x:c r="G87" s="14" t="n">
        <x:v>39</x:v>
      </x:c>
      <x:c r="H87" s="14" t="n">
        <x:f>ROUND(F87*G87,2)</x:f>
        <x:v>39</x:v>
      </x:c>
      <x:c r="I87" s="14" t="n">
        <x:v>15</x:v>
      </x:c>
      <x:c r="J87" s="14" t="n">
        <x:f>F87*I87</x:f>
        <x:v>15</x:v>
      </x:c>
    </x:row>
    <x:row r="88" ht="35" customHeight="1">
      <x:c r="A88" s="10" t="str">
        <x:v>CC2608-063</x:v>
      </x:c>
      <x:c r="B88" s="10" t="str">
        <x:v>CL-003</x:v>
      </x:c>
      <x:c r="C88" s="11" t="n">
        <x:v>46235</x:v>
      </x:c>
      <x:c r="D88" s="10" t="str">
        <x:v>CIT33</x:v>
      </x:c>
      <x:c r="E88" s="10" t="str">
        <x:v>Cerise Citron-Basilic 33 cl</x:v>
      </x:c>
      <x:c r="F88" s="10" t="n">
        <x:v>1</x:v>
      </x:c>
      <x:c r="G88" s="13" t="n">
        <x:v>3.5</x:v>
      </x:c>
      <x:c r="H88" s="13" t="n">
        <x:f>ROUND(F88*G88,2)</x:f>
        <x:v>3.5</x:v>
      </x:c>
      <x:c r="I88" s="13" t="n">
        <x:v>0</x:v>
      </x:c>
      <x:c r="J88" s="13" t="n">
        <x:f>F88*I88</x:f>
        <x:v>0</x:v>
      </x:c>
    </x:row>
    <x:row r="89" ht="35" customHeight="1">
      <x:c r="A89" s="9" t="str">
        <x:v>CC2608-063</x:v>
      </x:c>
      <x:c r="B89" s="9" t="str">
        <x:v>CL-003</x:v>
      </x:c>
      <x:c r="C89" s="12" t="n">
        <x:v>46235</x:v>
      </x:c>
      <x:c r="D89" s="9" t="str">
        <x:v>HIB6</x:v>
      </x:c>
      <x:c r="E89" s="9" t="str">
        <x:v>Cerise Hibiscus 6 × 33 cl</x:v>
      </x:c>
      <x:c r="F89" s="9" t="n">
        <x:v>1</x:v>
      </x:c>
      <x:c r="G89" s="14" t="n">
        <x:v>20.5</x:v>
      </x:c>
      <x:c r="H89" s="14" t="n">
        <x:f>ROUND(F89*G89,2)</x:f>
        <x:v>20.5</x:v>
      </x:c>
      <x:c r="I89" s="14" t="n">
        <x:v>0</x:v>
      </x:c>
      <x:c r="J89" s="14" t="n">
        <x:f>F89*I89</x:f>
        <x:v>0</x:v>
      </x:c>
    </x:row>
    <x:row r="90" ht="35" customHeight="1">
      <x:c r="A90" s="10" t="str">
        <x:v>CC2608-064</x:v>
      </x:c>
      <x:c r="B90" s="10" t="str">
        <x:v>CL-004</x:v>
      </x:c>
      <x:c r="C90" s="11" t="n">
        <x:v>46236</x:v>
      </x:c>
      <x:c r="D90" s="10" t="str">
        <x:v>CIT6</x:v>
      </x:c>
      <x:c r="E90" s="10" t="str">
        <x:v>Cerise Citron-Basilic 6 × 33 cl</x:v>
      </x:c>
      <x:c r="F90" s="10" t="n">
        <x:v>2</x:v>
      </x:c>
      <x:c r="G90" s="13" t="n">
        <x:v>19</x:v>
      </x:c>
      <x:c r="H90" s="13" t="n">
        <x:f>ROUND(F90*G90,2)</x:f>
        <x:v>38</x:v>
      </x:c>
      <x:c r="I90" s="13" t="n">
        <x:v>0</x:v>
      </x:c>
      <x:c r="J90" s="13" t="n">
        <x:f>F90*I90</x:f>
        <x:v>0</x:v>
      </x:c>
    </x:row>
    <x:row r="91" ht="35" customHeight="1">
      <x:c r="A91" s="9" t="str">
        <x:v>CC2608-065</x:v>
      </x:c>
      <x:c r="B91" s="9" t="str">
        <x:v>CL-005</x:v>
      </x:c>
      <x:c r="C91" s="12" t="n">
        <x:v>46237</x:v>
      </x:c>
      <x:c r="D91" s="9" t="str">
        <x:v>GIN33</x:v>
      </x:c>
      <x:c r="E91" s="9" t="str">
        <x:v>Cerise Gingembre Doux 33 cl</x:v>
      </x:c>
      <x:c r="F91" s="9" t="n">
        <x:v>1</x:v>
      </x:c>
      <x:c r="G91" s="14" t="n">
        <x:v>3.8</x:v>
      </x:c>
      <x:c r="H91" s="14" t="n">
        <x:f>ROUND(F91*G91,2)</x:f>
        <x:v>3.8</x:v>
      </x:c>
      <x:c r="I91" s="14" t="n">
        <x:v>0</x:v>
      </x:c>
      <x:c r="J91" s="14" t="n">
        <x:f>F91*I91</x:f>
        <x:v>0</x:v>
      </x:c>
    </x:row>
    <x:row r="92" ht="35" customHeight="1">
      <x:c r="A92" s="10" t="str">
        <x:v>CC2608-066</x:v>
      </x:c>
      <x:c r="B92" s="10" t="str">
        <x:v>CL-006</x:v>
      </x:c>
      <x:c r="C92" s="11" t="n">
        <x:v>46238</x:v>
      </x:c>
      <x:c r="D92" s="10" t="str">
        <x:v>SIR50</x:v>
      </x:c>
      <x:c r="E92" s="10" t="str">
        <x:v>Sirop Cerise 50 cl</x:v>
      </x:c>
      <x:c r="F92" s="10" t="n">
        <x:v>2</x:v>
      </x:c>
      <x:c r="G92" s="13" t="n">
        <x:v>8.5</x:v>
      </x:c>
      <x:c r="H92" s="13" t="n">
        <x:f>ROUND(F92*G92,2)</x:f>
        <x:v>17</x:v>
      </x:c>
      <x:c r="I92" s="13" t="n">
        <x:v>0</x:v>
      </x:c>
      <x:c r="J92" s="13" t="n">
        <x:f>F92*I92</x:f>
        <x:v>0</x:v>
      </x:c>
    </x:row>
    <x:row r="93" ht="35" customHeight="1">
      <x:c r="A93" s="9" t="str">
        <x:v>CC2608-066</x:v>
      </x:c>
      <x:c r="B93" s="9" t="str">
        <x:v>CL-006</x:v>
      </x:c>
      <x:c r="C93" s="12" t="n">
        <x:v>46238</x:v>
      </x:c>
      <x:c r="D93" s="9" t="str">
        <x:v>COF12</x:v>
      </x:c>
      <x:c r="E93" s="9" t="str">
        <x:v>Coffret Découverte 12 × 33 cl</x:v>
      </x:c>
      <x:c r="F93" s="9" t="n">
        <x:v>3</x:v>
      </x:c>
      <x:c r="G93" s="14" t="n">
        <x:v>42</x:v>
      </x:c>
      <x:c r="H93" s="14" t="n">
        <x:f>ROUND(F93*G93,2)</x:f>
        <x:v>126</x:v>
      </x:c>
      <x:c r="I93" s="14" t="n">
        <x:v>0</x:v>
      </x:c>
      <x:c r="J93" s="14" t="n">
        <x:f>F93*I93</x:f>
        <x:v>0</x:v>
      </x:c>
    </x:row>
    <x:row r="94" ht="35" customHeight="1">
      <x:c r="A94" s="10" t="str">
        <x:v>CC2608-067</x:v>
      </x:c>
      <x:c r="B94" s="10" t="str">
        <x:v>CL-007</x:v>
      </x:c>
      <x:c r="C94" s="11" t="n">
        <x:v>46239</x:v>
      </x:c>
      <x:c r="D94" s="10" t="str">
        <x:v>CIT6</x:v>
      </x:c>
      <x:c r="E94" s="10" t="str">
        <x:v>Cerise Citron-Basilic 6 × 33 cl</x:v>
      </x:c>
      <x:c r="F94" s="10" t="n">
        <x:v>3</x:v>
      </x:c>
      <x:c r="G94" s="13" t="n">
        <x:v>19</x:v>
      </x:c>
      <x:c r="H94" s="13" t="n">
        <x:f>ROUND(F94*G94,2)</x:f>
        <x:v>57</x:v>
      </x:c>
      <x:c r="I94" s="13" t="n">
        <x:v>0</x:v>
      </x:c>
      <x:c r="J94" s="13" t="n">
        <x:f>F94*I94</x:f>
        <x:v>0</x:v>
      </x:c>
    </x:row>
    <x:row r="95" ht="35" customHeight="1">
      <x:c r="A95" s="9" t="str">
        <x:v>CC2608-068</x:v>
      </x:c>
      <x:c r="B95" s="9" t="str">
        <x:v>CL-008</x:v>
      </x:c>
      <x:c r="C95" s="12" t="n">
        <x:v>46240</x:v>
      </x:c>
      <x:c r="D95" s="9" t="str">
        <x:v>GIN33</x:v>
      </x:c>
      <x:c r="E95" s="9" t="str">
        <x:v>Cerise Gingembre Doux 33 cl</x:v>
      </x:c>
      <x:c r="F95" s="9" t="n">
        <x:v>1</x:v>
      </x:c>
      <x:c r="G95" s="14" t="n">
        <x:v>3.8</x:v>
      </x:c>
      <x:c r="H95" s="14" t="n">
        <x:f>ROUND(F95*G95,2)</x:f>
        <x:v>3.8</x:v>
      </x:c>
      <x:c r="I95" s="14" t="n">
        <x:v>0</x:v>
      </x:c>
      <x:c r="J95" s="14" t="n">
        <x:f>F95*I95</x:f>
        <x:v>0</x:v>
      </x:c>
    </x:row>
    <x:row r="96" ht="35" customHeight="1">
      <x:c r="A96" s="10" t="str">
        <x:v>CC2608-069</x:v>
      </x:c>
      <x:c r="B96" s="10" t="str">
        <x:v>CL-009</x:v>
      </x:c>
      <x:c r="C96" s="11" t="n">
        <x:v>46241</x:v>
      </x:c>
      <x:c r="D96" s="10" t="str">
        <x:v>GIN33</x:v>
      </x:c>
      <x:c r="E96" s="10" t="str">
        <x:v>Cerise Gingembre Doux 33 cl</x:v>
      </x:c>
      <x:c r="F96" s="10" t="n">
        <x:v>1</x:v>
      </x:c>
      <x:c r="G96" s="13" t="n">
        <x:v>3.8</x:v>
      </x:c>
      <x:c r="H96" s="13" t="n">
        <x:f>ROUND(F96*G96,2)</x:f>
        <x:v>3.8</x:v>
      </x:c>
      <x:c r="I96" s="13" t="n">
        <x:v>0</x:v>
      </x:c>
      <x:c r="J96" s="13" t="n">
        <x:f>F96*I96</x:f>
        <x:v>0</x:v>
      </x:c>
    </x:row>
    <x:row r="97" ht="35" customHeight="1">
      <x:c r="A97" s="9" t="str">
        <x:v>CC2608-069</x:v>
      </x:c>
      <x:c r="B97" s="9" t="str">
        <x:v>CL-009</x:v>
      </x:c>
      <x:c r="C97" s="12" t="n">
        <x:v>46241</x:v>
      </x:c>
      <x:c r="D97" s="9" t="str">
        <x:v>FUT5</x:v>
      </x:c>
      <x:c r="E97" s="9" t="str">
        <x:v>Fût Cerise 5 litres</x:v>
      </x:c>
      <x:c r="F97" s="9" t="n">
        <x:v>1</x:v>
      </x:c>
      <x:c r="G97" s="14" t="n">
        <x:v>39</x:v>
      </x:c>
      <x:c r="H97" s="14" t="n">
        <x:f>ROUND(F97*G97,2)</x:f>
        <x:v>39</x:v>
      </x:c>
      <x:c r="I97" s="14" t="n">
        <x:v>15</x:v>
      </x:c>
      <x:c r="J97" s="14" t="n">
        <x:f>F97*I97</x:f>
        <x:v>15</x:v>
      </x:c>
    </x:row>
    <x:row r="98" ht="35" customHeight="1">
      <x:c r="A98" s="10" t="str">
        <x:v>CC2608-070</x:v>
      </x:c>
      <x:c r="B98" s="10" t="str">
        <x:v>CL-010</x:v>
      </x:c>
      <x:c r="C98" s="11" t="n">
        <x:v>46242</x:v>
      </x:c>
      <x:c r="D98" s="10" t="str">
        <x:v>HIB6</x:v>
      </x:c>
      <x:c r="E98" s="10" t="str">
        <x:v>Cerise Hibiscus 6 × 33 cl</x:v>
      </x:c>
      <x:c r="F98" s="10" t="n">
        <x:v>1</x:v>
      </x:c>
      <x:c r="G98" s="13" t="n">
        <x:v>20.5</x:v>
      </x:c>
      <x:c r="H98" s="13" t="n">
        <x:f>ROUND(F98*G98,2)</x:f>
        <x:v>20.5</x:v>
      </x:c>
      <x:c r="I98" s="13" t="n">
        <x:v>0</x:v>
      </x:c>
      <x:c r="J98" s="13" t="n">
        <x:f>F98*I98</x:f>
        <x:v>0</x:v>
      </x:c>
    </x:row>
    <x:row r="99" ht="35" customHeight="1">
      <x:c r="A99" s="9" t="str">
        <x:v>CC2608-071</x:v>
      </x:c>
      <x:c r="B99" s="9" t="str">
        <x:v>CL-011</x:v>
      </x:c>
      <x:c r="C99" s="12" t="n">
        <x:v>46243</x:v>
      </x:c>
      <x:c r="D99" s="9" t="str">
        <x:v>FUT5</x:v>
      </x:c>
      <x:c r="E99" s="9" t="str">
        <x:v>Fût Cerise 5 litres</x:v>
      </x:c>
      <x:c r="F99" s="9" t="n">
        <x:v>2</x:v>
      </x:c>
      <x:c r="G99" s="14" t="n">
        <x:v>39</x:v>
      </x:c>
      <x:c r="H99" s="14" t="n">
        <x:f>ROUND(F99*G99,2)</x:f>
        <x:v>78</x:v>
      </x:c>
      <x:c r="I99" s="14" t="n">
        <x:v>15</x:v>
      </x:c>
      <x:c r="J99" s="14" t="n">
        <x:f>F99*I99</x:f>
        <x:v>30</x:v>
      </x:c>
    </x:row>
    <x:row r="100" ht="35" customHeight="1">
      <x:c r="A100" s="10" t="str">
        <x:v>CC2608-072</x:v>
      </x:c>
      <x:c r="B100" s="10" t="str">
        <x:v>CL-012</x:v>
      </x:c>
      <x:c r="C100" s="11" t="n">
        <x:v>46244</x:v>
      </x:c>
      <x:c r="D100" s="10" t="str">
        <x:v>COF12</x:v>
      </x:c>
      <x:c r="E100" s="10" t="str">
        <x:v>Coffret Découverte 12 × 33 cl</x:v>
      </x:c>
      <x:c r="F100" s="10" t="n">
        <x:v>1</x:v>
      </x:c>
      <x:c r="G100" s="13" t="n">
        <x:v>42</x:v>
      </x:c>
      <x:c r="H100" s="13" t="n">
        <x:f>ROUND(F100*G100,2)</x:f>
        <x:v>42</x:v>
      </x:c>
      <x:c r="I100" s="13" t="n">
        <x:v>0</x:v>
      </x:c>
      <x:c r="J100" s="13" t="n">
        <x:f>F100*I100</x:f>
        <x:v>0</x:v>
      </x:c>
    </x:row>
    <x:row r="101" ht="35" customHeight="1">
      <x:c r="A101" s="9" t="str">
        <x:v>CC2608-072</x:v>
      </x:c>
      <x:c r="B101" s="9" t="str">
        <x:v>CL-012</x:v>
      </x:c>
      <x:c r="C101" s="12" t="n">
        <x:v>46244</x:v>
      </x:c>
      <x:c r="D101" s="9" t="str">
        <x:v>CER33</x:v>
      </x:c>
      <x:c r="E101" s="9" t="str">
        <x:v>Cerise Originale 33 cl</x:v>
      </x:c>
      <x:c r="F101" s="9" t="n">
        <x:v>2</x:v>
      </x:c>
      <x:c r="G101" s="14" t="n">
        <x:v>3.5</x:v>
      </x:c>
      <x:c r="H101" s="14" t="n">
        <x:f>ROUND(F101*G101,2)</x:f>
        <x:v>7</x:v>
      </x:c>
      <x:c r="I101" s="14" t="n">
        <x:v>0</x:v>
      </x:c>
      <x:c r="J101" s="14" t="n">
        <x:f>F101*I101</x:f>
        <x:v>0</x:v>
      </x:c>
    </x:row>
    <x:row r="102" ht="35" customHeight="1">
      <x:c r="A102" s="10" t="str">
        <x:v>CC2608-073</x:v>
      </x:c>
      <x:c r="B102" s="10" t="str">
        <x:v>CL-013</x:v>
      </x:c>
      <x:c r="C102" s="11" t="n">
        <x:v>46245</x:v>
      </x:c>
      <x:c r="D102" s="10" t="str">
        <x:v>COF12</x:v>
      </x:c>
      <x:c r="E102" s="10" t="str">
        <x:v>Coffret Découverte 12 × 33 cl</x:v>
      </x:c>
      <x:c r="F102" s="10" t="n">
        <x:v>3</x:v>
      </x:c>
      <x:c r="G102" s="13" t="n">
        <x:v>42</x:v>
      </x:c>
      <x:c r="H102" s="13" t="n">
        <x:f>ROUND(F102*G102,2)</x:f>
        <x:v>126</x:v>
      </x:c>
      <x:c r="I102" s="13" t="n">
        <x:v>0</x:v>
      </x:c>
      <x:c r="J102" s="13" t="n">
        <x:f>F102*I102</x:f>
        <x:v>0</x:v>
      </x:c>
    </x:row>
    <x:row r="103" ht="35" customHeight="1">
      <x:c r="A103" s="9" t="str">
        <x:v>CC2608-074</x:v>
      </x:c>
      <x:c r="B103" s="9" t="str">
        <x:v>CL-014</x:v>
      </x:c>
      <x:c r="C103" s="12" t="n">
        <x:v>46246</x:v>
      </x:c>
      <x:c r="D103" s="9" t="str">
        <x:v>CER33</x:v>
      </x:c>
      <x:c r="E103" s="9" t="str">
        <x:v>Cerise Originale 33 cl</x:v>
      </x:c>
      <x:c r="F103" s="9" t="n">
        <x:v>2</x:v>
      </x:c>
      <x:c r="G103" s="14" t="n">
        <x:v>3.5</x:v>
      </x:c>
      <x:c r="H103" s="14" t="n">
        <x:f>ROUND(F103*G103,2)</x:f>
        <x:v>7</x:v>
      </x:c>
      <x:c r="I103" s="14" t="n">
        <x:v>0</x:v>
      </x:c>
      <x:c r="J103" s="14" t="n">
        <x:f>F103*I103</x:f>
        <x:v>0</x:v>
      </x:c>
    </x:row>
    <x:row r="104" ht="35" customHeight="1">
      <x:c r="A104" s="10" t="str">
        <x:v>CC2608-075</x:v>
      </x:c>
      <x:c r="B104" s="10" t="str">
        <x:v>CL-015</x:v>
      </x:c>
      <x:c r="C104" s="11" t="n">
        <x:v>46247</x:v>
      </x:c>
      <x:c r="D104" s="10" t="str">
        <x:v>FUT5</x:v>
      </x:c>
      <x:c r="E104" s="10" t="str">
        <x:v>Fût Cerise 5 litres</x:v>
      </x:c>
      <x:c r="F104" s="10" t="n">
        <x:v>1</x:v>
      </x:c>
      <x:c r="G104" s="13" t="n">
        <x:v>39</x:v>
      </x:c>
      <x:c r="H104" s="13" t="n">
        <x:f>ROUND(F104*G104,2)</x:f>
        <x:v>39</x:v>
      </x:c>
      <x:c r="I104" s="13" t="n">
        <x:v>15</x:v>
      </x:c>
      <x:c r="J104" s="13" t="n">
        <x:f>F104*I104</x:f>
        <x:v>15</x:v>
      </x:c>
    </x:row>
    <x:row r="105" ht="35" customHeight="1">
      <x:c r="A105" s="9" t="str">
        <x:v>CC2608-075</x:v>
      </x:c>
      <x:c r="B105" s="9" t="str">
        <x:v>CL-015</x:v>
      </x:c>
      <x:c r="C105" s="12" t="n">
        <x:v>46247</x:v>
      </x:c>
      <x:c r="D105" s="9" t="str">
        <x:v>HIB33</x:v>
      </x:c>
      <x:c r="E105" s="9" t="str">
        <x:v>Cerise Hibiscus 33 cl</x:v>
      </x:c>
      <x:c r="F105" s="9" t="n">
        <x:v>1</x:v>
      </x:c>
      <x:c r="G105" s="14" t="n">
        <x:v>3.8</x:v>
      </x:c>
      <x:c r="H105" s="14" t="n">
        <x:f>ROUND(F105*G105,2)</x:f>
        <x:v>3.8</x:v>
      </x:c>
      <x:c r="I105" s="14" t="n">
        <x:v>0</x:v>
      </x:c>
      <x:c r="J105" s="14" t="n">
        <x:f>F105*I105</x:f>
        <x:v>0</x:v>
      </x:c>
    </x:row>
    <x:row r="106" ht="35" customHeight="1">
      <x:c r="A106" s="10" t="str">
        <x:v>CC2608-076</x:v>
      </x:c>
      <x:c r="B106" s="10" t="str">
        <x:v>CL-016</x:v>
      </x:c>
      <x:c r="C106" s="11" t="n">
        <x:v>46248</x:v>
      </x:c>
      <x:c r="D106" s="10" t="str">
        <x:v>FUT5</x:v>
      </x:c>
      <x:c r="E106" s="10" t="str">
        <x:v>Fût Cerise 5 litres</x:v>
      </x:c>
      <x:c r="F106" s="10" t="n">
        <x:v>3</x:v>
      </x:c>
      <x:c r="G106" s="13" t="n">
        <x:v>39</x:v>
      </x:c>
      <x:c r="H106" s="13" t="n">
        <x:f>ROUND(F106*G106,2)</x:f>
        <x:v>117</x:v>
      </x:c>
      <x:c r="I106" s="13" t="n">
        <x:v>15</x:v>
      </x:c>
      <x:c r="J106" s="13" t="n">
        <x:f>F106*I106</x:f>
        <x:v>45</x:v>
      </x:c>
    </x:row>
    <x:row r="107" ht="35" customHeight="1">
      <x:c r="A107" s="9" t="str">
        <x:v>CC2608-077</x:v>
      </x:c>
      <x:c r="B107" s="9" t="str">
        <x:v>CL-017</x:v>
      </x:c>
      <x:c r="C107" s="12" t="n">
        <x:v>46249</x:v>
      </x:c>
      <x:c r="D107" s="9" t="str">
        <x:v>CER33</x:v>
      </x:c>
      <x:c r="E107" s="9" t="str">
        <x:v>Cerise Originale 33 cl</x:v>
      </x:c>
      <x:c r="F107" s="9" t="n">
        <x:v>1</x:v>
      </x:c>
      <x:c r="G107" s="14" t="n">
        <x:v>3.5</x:v>
      </x:c>
      <x:c r="H107" s="14" t="n">
        <x:f>ROUND(F107*G107,2)</x:f>
        <x:v>3.5</x:v>
      </x:c>
      <x:c r="I107" s="14" t="n">
        <x:v>0</x:v>
      </x:c>
      <x:c r="J107" s="14" t="n">
        <x:f>F107*I107</x:f>
        <x:v>0</x:v>
      </x:c>
    </x:row>
    <x:row r="108" ht="35" customHeight="1">
      <x:c r="A108" s="10" t="str">
        <x:v>CC2608-078</x:v>
      </x:c>
      <x:c r="B108" s="10" t="str">
        <x:v>CL-018</x:v>
      </x:c>
      <x:c r="C108" s="11" t="n">
        <x:v>46250</x:v>
      </x:c>
      <x:c r="D108" s="10" t="str">
        <x:v>HIB6</x:v>
      </x:c>
      <x:c r="E108" s="10" t="str">
        <x:v>Cerise Hibiscus 6 × 33 cl</x:v>
      </x:c>
      <x:c r="F108" s="10" t="n">
        <x:v>1</x:v>
      </x:c>
      <x:c r="G108" s="13" t="n">
        <x:v>20.5</x:v>
      </x:c>
      <x:c r="H108" s="13" t="n">
        <x:f>ROUND(F108*G108,2)</x:f>
        <x:v>20.5</x:v>
      </x:c>
      <x:c r="I108" s="13" t="n">
        <x:v>0</x:v>
      </x:c>
      <x:c r="J108" s="13" t="n">
        <x:f>F108*I108</x:f>
        <x:v>0</x:v>
      </x:c>
    </x:row>
    <x:row r="109" ht="35" customHeight="1">
      <x:c r="A109" s="9" t="str">
        <x:v>CC2608-078</x:v>
      </x:c>
      <x:c r="B109" s="9" t="str">
        <x:v>CL-018</x:v>
      </x:c>
      <x:c r="C109" s="12" t="n">
        <x:v>46250</x:v>
      </x:c>
      <x:c r="D109" s="9" t="str">
        <x:v>HIB33</x:v>
      </x:c>
      <x:c r="E109" s="9" t="str">
        <x:v>Cerise Hibiscus 33 cl</x:v>
      </x:c>
      <x:c r="F109" s="9" t="n">
        <x:v>3</x:v>
      </x:c>
      <x:c r="G109" s="14" t="n">
        <x:v>3.8</x:v>
      </x:c>
      <x:c r="H109" s="14" t="n">
        <x:f>ROUND(F109*G109,2)</x:f>
        <x:v>11.4</x:v>
      </x:c>
      <x:c r="I109" s="14" t="n">
        <x:v>0</x:v>
      </x:c>
      <x:c r="J109" s="14" t="n">
        <x:f>F109*I109</x:f>
        <x:v>0</x:v>
      </x:c>
    </x:row>
    <x:row r="110" ht="35" customHeight="1">
      <x:c r="A110" s="10" t="str">
        <x:v>CC2608-079</x:v>
      </x:c>
      <x:c r="B110" s="10" t="str">
        <x:v>CL-019</x:v>
      </x:c>
      <x:c r="C110" s="11" t="n">
        <x:v>46251</x:v>
      </x:c>
      <x:c r="D110" s="10" t="str">
        <x:v>SIR50</x:v>
      </x:c>
      <x:c r="E110" s="10" t="str">
        <x:v>Sirop Cerise 50 cl</x:v>
      </x:c>
      <x:c r="F110" s="10" t="n">
        <x:v>3</x:v>
      </x:c>
      <x:c r="G110" s="13" t="n">
        <x:v>8.5</x:v>
      </x:c>
      <x:c r="H110" s="13" t="n">
        <x:f>ROUND(F110*G110,2)</x:f>
        <x:v>25.5</x:v>
      </x:c>
      <x:c r="I110" s="13" t="n">
        <x:v>0</x:v>
      </x:c>
      <x:c r="J110" s="13" t="n">
        <x:f>F110*I110</x:f>
        <x:v>0</x:v>
      </x:c>
    </x:row>
    <x:row r="111" ht="35" customHeight="1">
      <x:c r="A111" s="9" t="str">
        <x:v>CC2608-080</x:v>
      </x:c>
      <x:c r="B111" s="9" t="str">
        <x:v>CL-020</x:v>
      </x:c>
      <x:c r="C111" s="12" t="n">
        <x:v>46252</x:v>
      </x:c>
      <x:c r="D111" s="9" t="str">
        <x:v>FUT5</x:v>
      </x:c>
      <x:c r="E111" s="9" t="str">
        <x:v>Fût Cerise 5 litres</x:v>
      </x:c>
      <x:c r="F111" s="9" t="n">
        <x:v>3</x:v>
      </x:c>
      <x:c r="G111" s="14" t="n">
        <x:v>39</x:v>
      </x:c>
      <x:c r="H111" s="14" t="n">
        <x:f>ROUND(F111*G111,2)</x:f>
        <x:v>117</x:v>
      </x:c>
      <x:c r="I111" s="14" t="n">
        <x:v>15</x:v>
      </x:c>
      <x:c r="J111" s="14" t="n">
        <x:f>F111*I111</x:f>
        <x:v>45</x:v>
      </x:c>
    </x:row>
    <x:row r="112" ht="35" customHeight="1">
      <x:c r="A112" s="10" t="str">
        <x:v>CC2608-081</x:v>
      </x:c>
      <x:c r="B112" s="10" t="str">
        <x:v>CL-021</x:v>
      </x:c>
      <x:c r="C112" s="11" t="n">
        <x:v>46253</x:v>
      </x:c>
      <x:c r="D112" s="10" t="str">
        <x:v>COF12</x:v>
      </x:c>
      <x:c r="E112" s="10" t="str">
        <x:v>Coffret Découverte 12 × 33 cl</x:v>
      </x:c>
      <x:c r="F112" s="10" t="n">
        <x:v>1</x:v>
      </x:c>
      <x:c r="G112" s="13" t="n">
        <x:v>42</x:v>
      </x:c>
      <x:c r="H112" s="13" t="n">
        <x:f>ROUND(F112*G112,2)</x:f>
        <x:v>42</x:v>
      </x:c>
      <x:c r="I112" s="13" t="n">
        <x:v>0</x:v>
      </x:c>
      <x:c r="J112" s="13" t="n">
        <x:f>F112*I112</x:f>
        <x:v>0</x:v>
      </x:c>
    </x:row>
    <x:row r="113" ht="35" customHeight="1">
      <x:c r="A113" s="9" t="str">
        <x:v>CC2608-081</x:v>
      </x:c>
      <x:c r="B113" s="9" t="str">
        <x:v>CL-021</x:v>
      </x:c>
      <x:c r="C113" s="12" t="n">
        <x:v>46253</x:v>
      </x:c>
      <x:c r="D113" s="9" t="str">
        <x:v>HIB33</x:v>
      </x:c>
      <x:c r="E113" s="9" t="str">
        <x:v>Cerise Hibiscus 33 cl</x:v>
      </x:c>
      <x:c r="F113" s="9" t="n">
        <x:v>1</x:v>
      </x:c>
      <x:c r="G113" s="14" t="n">
        <x:v>3.8</x:v>
      </x:c>
      <x:c r="H113" s="14" t="n">
        <x:f>ROUND(F113*G113,2)</x:f>
        <x:v>3.8</x:v>
      </x:c>
      <x:c r="I113" s="14" t="n">
        <x:v>0</x:v>
      </x:c>
      <x:c r="J113" s="14" t="n">
        <x:f>F113*I113</x:f>
        <x:v>0</x:v>
      </x:c>
    </x:row>
    <x:row r="114" ht="35" customHeight="1">
      <x:c r="A114" s="10" t="str">
        <x:v>CC2608-082</x:v>
      </x:c>
      <x:c r="B114" s="10" t="str">
        <x:v>CL-022</x:v>
      </x:c>
      <x:c r="C114" s="11" t="n">
        <x:v>46254</x:v>
      </x:c>
      <x:c r="D114" s="10" t="str">
        <x:v>FUT5</x:v>
      </x:c>
      <x:c r="E114" s="10" t="str">
        <x:v>Fût Cerise 5 litres</x:v>
      </x:c>
      <x:c r="F114" s="10" t="n">
        <x:v>3</x:v>
      </x:c>
      <x:c r="G114" s="13" t="n">
        <x:v>39</x:v>
      </x:c>
      <x:c r="H114" s="13" t="n">
        <x:f>ROUND(F114*G114,2)</x:f>
        <x:v>117</x:v>
      </x:c>
      <x:c r="I114" s="13" t="n">
        <x:v>15</x:v>
      </x:c>
      <x:c r="J114" s="13" t="n">
        <x:f>F114*I114</x:f>
        <x:v>45</x:v>
      </x:c>
    </x:row>
    <x:row r="115" ht="35" customHeight="1">
      <x:c r="A115" s="9" t="str">
        <x:v>CC2608-083</x:v>
      </x:c>
      <x:c r="B115" s="9" t="str">
        <x:v>CL-023</x:v>
      </x:c>
      <x:c r="C115" s="12" t="n">
        <x:v>46255</x:v>
      </x:c>
      <x:c r="D115" s="9" t="str">
        <x:v>HIB6</x:v>
      </x:c>
      <x:c r="E115" s="9" t="str">
        <x:v>Cerise Hibiscus 6 × 33 cl</x:v>
      </x:c>
      <x:c r="F115" s="9" t="n">
        <x:v>2</x:v>
      </x:c>
      <x:c r="G115" s="14" t="n">
        <x:v>20.5</x:v>
      </x:c>
      <x:c r="H115" s="14" t="n">
        <x:f>ROUND(F115*G115,2)</x:f>
        <x:v>41</x:v>
      </x:c>
      <x:c r="I115" s="14" t="n">
        <x:v>0</x:v>
      </x:c>
      <x:c r="J115" s="14" t="n">
        <x:f>F115*I115</x:f>
        <x:v>0</x:v>
      </x:c>
    </x:row>
    <x:row r="116" ht="35" customHeight="1">
      <x:c r="A116" s="10" t="str">
        <x:v>CC2608-084</x:v>
      </x:c>
      <x:c r="B116" s="10" t="str">
        <x:v>CL-024</x:v>
      </x:c>
      <x:c r="C116" s="11" t="n">
        <x:v>46256</x:v>
      </x:c>
      <x:c r="D116" s="10" t="str">
        <x:v>CER6</x:v>
      </x:c>
      <x:c r="E116" s="10" t="str">
        <x:v>Cerise Originale 6 × 33 cl</x:v>
      </x:c>
      <x:c r="F116" s="10" t="n">
        <x:v>1</x:v>
      </x:c>
      <x:c r="G116" s="13" t="n">
        <x:v>19</x:v>
      </x:c>
      <x:c r="H116" s="13" t="n">
        <x:f>ROUND(F116*G116,2)</x:f>
        <x:v>19</x:v>
      </x:c>
      <x:c r="I116" s="13" t="n">
        <x:v>0</x:v>
      </x:c>
      <x:c r="J116" s="13" t="n">
        <x:f>F116*I116</x:f>
        <x:v>0</x:v>
      </x:c>
    </x:row>
    <x:row r="117" ht="35" customHeight="1">
      <x:c r="A117" s="9" t="str">
        <x:v>CC2608-084</x:v>
      </x:c>
      <x:c r="B117" s="9" t="str">
        <x:v>CL-024</x:v>
      </x:c>
      <x:c r="C117" s="12" t="n">
        <x:v>46256</x:v>
      </x:c>
      <x:c r="D117" s="9" t="str">
        <x:v>CIT33</x:v>
      </x:c>
      <x:c r="E117" s="9" t="str">
        <x:v>Cerise Citron-Basilic 33 cl</x:v>
      </x:c>
      <x:c r="F117" s="9" t="n">
        <x:v>1</x:v>
      </x:c>
      <x:c r="G117" s="14" t="n">
        <x:v>3.5</x:v>
      </x:c>
      <x:c r="H117" s="14" t="n">
        <x:f>ROUND(F117*G117,2)</x:f>
        <x:v>3.5</x:v>
      </x:c>
      <x:c r="I117" s="14" t="n">
        <x:v>0</x:v>
      </x:c>
      <x:c r="J117" s="14" t="n">
        <x:f>F117*I117</x:f>
        <x:v>0</x:v>
      </x:c>
    </x:row>
    <x:row r="118" ht="35" customHeight="1">
      <x:c r="A118" s="10" t="str">
        <x:v>CC2608-085</x:v>
      </x:c>
      <x:c r="B118" s="10" t="str">
        <x:v>CL-025</x:v>
      </x:c>
      <x:c r="C118" s="11" t="n">
        <x:v>46257</x:v>
      </x:c>
      <x:c r="D118" s="10" t="str">
        <x:v>SIR50</x:v>
      </x:c>
      <x:c r="E118" s="10" t="str">
        <x:v>Sirop Cerise 50 cl</x:v>
      </x:c>
      <x:c r="F118" s="10" t="n">
        <x:v>1</x:v>
      </x:c>
      <x:c r="G118" s="13" t="n">
        <x:v>8.5</x:v>
      </x:c>
      <x:c r="H118" s="13" t="n">
        <x:f>ROUND(F118*G118,2)</x:f>
        <x:v>8.5</x:v>
      </x:c>
      <x:c r="I118" s="13" t="n">
        <x:v>0</x:v>
      </x:c>
      <x:c r="J118" s="13" t="n">
        <x:f>F118*I118</x:f>
        <x:v>0</x:v>
      </x:c>
    </x:row>
    <x:row r="119" ht="35" customHeight="1">
      <x:c r="A119" s="9" t="str">
        <x:v>CC2608-086</x:v>
      </x:c>
      <x:c r="B119" s="9" t="str">
        <x:v>CL-026</x:v>
      </x:c>
      <x:c r="C119" s="12" t="n">
        <x:v>46258</x:v>
      </x:c>
      <x:c r="D119" s="9" t="str">
        <x:v>CER33</x:v>
      </x:c>
      <x:c r="E119" s="9" t="str">
        <x:v>Cerise Originale 33 cl</x:v>
      </x:c>
      <x:c r="F119" s="9" t="n">
        <x:v>3</x:v>
      </x:c>
      <x:c r="G119" s="14" t="n">
        <x:v>3.5</x:v>
      </x:c>
      <x:c r="H119" s="14" t="n">
        <x:f>ROUND(F119*G119,2)</x:f>
        <x:v>10.5</x:v>
      </x:c>
      <x:c r="I119" s="14" t="n">
        <x:v>0</x:v>
      </x:c>
      <x:c r="J119" s="14" t="n">
        <x:f>F119*I119</x:f>
        <x:v>0</x:v>
      </x:c>
    </x:row>
    <x:row r="120" ht="35" customHeight="1">
      <x:c r="A120" s="10" t="str">
        <x:v>CC2608-087</x:v>
      </x:c>
      <x:c r="B120" s="10" t="str">
        <x:v>CL-027</x:v>
      </x:c>
      <x:c r="C120" s="11" t="n">
        <x:v>46259</x:v>
      </x:c>
      <x:c r="D120" s="10" t="str">
        <x:v>CIT6</x:v>
      </x:c>
      <x:c r="E120" s="10" t="str">
        <x:v>Cerise Citron-Basilic 6 × 33 cl</x:v>
      </x:c>
      <x:c r="F120" s="10" t="n">
        <x:v>2</x:v>
      </x:c>
      <x:c r="G120" s="13" t="n">
        <x:v>19</x:v>
      </x:c>
      <x:c r="H120" s="13" t="n">
        <x:f>ROUND(F120*G120,2)</x:f>
        <x:v>38</x:v>
      </x:c>
      <x:c r="I120" s="13" t="n">
        <x:v>0</x:v>
      </x:c>
      <x:c r="J120" s="13" t="n">
        <x:f>F120*I120</x:f>
        <x:v>0</x:v>
      </x:c>
    </x:row>
    <x:row r="121" ht="35" customHeight="1">
      <x:c r="A121" s="9" t="str">
        <x:v>CC2608-087</x:v>
      </x:c>
      <x:c r="B121" s="9" t="str">
        <x:v>CL-027</x:v>
      </x:c>
      <x:c r="C121" s="12" t="n">
        <x:v>46259</x:v>
      </x:c>
      <x:c r="D121" s="9" t="str">
        <x:v>FUT5</x:v>
      </x:c>
      <x:c r="E121" s="9" t="str">
        <x:v>Fût Cerise 5 litres</x:v>
      </x:c>
      <x:c r="F121" s="9" t="n">
        <x:v>1</x:v>
      </x:c>
      <x:c r="G121" s="14" t="n">
        <x:v>39</x:v>
      </x:c>
      <x:c r="H121" s="14" t="n">
        <x:f>ROUND(F121*G121,2)</x:f>
        <x:v>39</x:v>
      </x:c>
      <x:c r="I121" s="14" t="n">
        <x:v>15</x:v>
      </x:c>
      <x:c r="J121" s="14" t="n">
        <x:f>F121*I121</x:f>
        <x:v>15</x:v>
      </x:c>
    </x:row>
    <x:row r="122" ht="35" customHeight="1">
      <x:c r="A122" s="10" t="str">
        <x:v>CC2608-088</x:v>
      </x:c>
      <x:c r="B122" s="10" t="str">
        <x:v>CL-028</x:v>
      </x:c>
      <x:c r="C122" s="11" t="n">
        <x:v>46260</x:v>
      </x:c>
      <x:c r="D122" s="10" t="str">
        <x:v>CIT33</x:v>
      </x:c>
      <x:c r="E122" s="10" t="str">
        <x:v>Cerise Citron-Basilic 33 cl</x:v>
      </x:c>
      <x:c r="F122" s="10" t="n">
        <x:v>2</x:v>
      </x:c>
      <x:c r="G122" s="13" t="n">
        <x:v>3.5</x:v>
      </x:c>
      <x:c r="H122" s="13" t="n">
        <x:f>ROUND(F122*G122,2)</x:f>
        <x:v>7</x:v>
      </x:c>
      <x:c r="I122" s="13" t="n">
        <x:v>0</x:v>
      </x:c>
      <x:c r="J122" s="13" t="n">
        <x:f>F122*I122</x:f>
        <x:v>0</x:v>
      </x:c>
    </x:row>
    <x:row r="123" ht="35" customHeight="1">
      <x:c r="A123" s="9" t="str">
        <x:v>CC2608-089</x:v>
      </x:c>
      <x:c r="B123" s="9" t="str">
        <x:v>CL-029</x:v>
      </x:c>
      <x:c r="C123" s="12" t="n">
        <x:v>46261</x:v>
      </x:c>
      <x:c r="D123" s="9" t="str">
        <x:v>CER6</x:v>
      </x:c>
      <x:c r="E123" s="9" t="str">
        <x:v>Cerise Originale 6 × 33 cl</x:v>
      </x:c>
      <x:c r="F123" s="9" t="n">
        <x:v>1</x:v>
      </x:c>
      <x:c r="G123" s="14" t="n">
        <x:v>19</x:v>
      </x:c>
      <x:c r="H123" s="14" t="n">
        <x:f>ROUND(F123*G123,2)</x:f>
        <x:v>19</x:v>
      </x:c>
      <x:c r="I123" s="14" t="n">
        <x:v>0</x:v>
      </x:c>
      <x:c r="J123" s="14" t="n">
        <x:f>F123*I123</x:f>
        <x:v>0</x:v>
      </x:c>
    </x:row>
    <x:row r="124" ht="35" customHeight="1">
      <x:c r="A124" s="10" t="str">
        <x:v>CC2608-090</x:v>
      </x:c>
      <x:c r="B124" s="10" t="str">
        <x:v>CL-030</x:v>
      </x:c>
      <x:c r="C124" s="11" t="n">
        <x:v>46262</x:v>
      </x:c>
      <x:c r="D124" s="10" t="str">
        <x:v>COF12</x:v>
      </x:c>
      <x:c r="E124" s="10" t="str">
        <x:v>Coffret Découverte 12 × 33 cl</x:v>
      </x:c>
      <x:c r="F124" s="10" t="n">
        <x:v>1</x:v>
      </x:c>
      <x:c r="G124" s="13" t="n">
        <x:v>42</x:v>
      </x:c>
      <x:c r="H124" s="13" t="n">
        <x:f>ROUND(F124*G124,2)</x:f>
        <x:v>42</x:v>
      </x:c>
      <x:c r="I124" s="13" t="n">
        <x:v>0</x:v>
      </x:c>
      <x:c r="J124" s="13" t="n">
        <x:f>F124*I124</x:f>
        <x:v>0</x:v>
      </x:c>
    </x:row>
    <x:row r="125" ht="35" customHeight="1">
      <x:c r="A125" s="9" t="str">
        <x:v>CC2608-090</x:v>
      </x:c>
      <x:c r="B125" s="9" t="str">
        <x:v>CL-030</x:v>
      </x:c>
      <x:c r="C125" s="12" t="n">
        <x:v>46262</x:v>
      </x:c>
      <x:c r="D125" s="9" t="str">
        <x:v>CIT33</x:v>
      </x:c>
      <x:c r="E125" s="9" t="str">
        <x:v>Cerise Citron-Basilic 33 cl</x:v>
      </x:c>
      <x:c r="F125" s="9" t="n">
        <x:v>3</x:v>
      </x:c>
      <x:c r="G125" s="14" t="n">
        <x:v>3.5</x:v>
      </x:c>
      <x:c r="H125" s="14" t="n">
        <x:f>ROUND(F125*G125,2)</x:f>
        <x:v>10.5</x:v>
      </x:c>
      <x:c r="I125" s="14" t="n">
        <x:v>0</x:v>
      </x:c>
      <x:c r="J125" s="14" t="n">
        <x:f>F125*I125</x:f>
        <x:v>0</x:v>
      </x:c>
    </x:row>
    <x:row r="126" ht="35" customHeight="1">
      <x:c r="A126" s="10" t="str">
        <x:v>CC2608-091</x:v>
      </x:c>
      <x:c r="B126" s="10" t="str">
        <x:v>CL-031</x:v>
      </x:c>
      <x:c r="C126" s="11" t="n">
        <x:v>46263</x:v>
      </x:c>
      <x:c r="D126" s="10" t="str">
        <x:v>CER6</x:v>
      </x:c>
      <x:c r="E126" s="10" t="str">
        <x:v>Cerise Originale 6 × 33 cl</x:v>
      </x:c>
      <x:c r="F126" s="10" t="n">
        <x:v>1</x:v>
      </x:c>
      <x:c r="G126" s="13" t="n">
        <x:v>19</x:v>
      </x:c>
      <x:c r="H126" s="13" t="n">
        <x:f>ROUND(F126*G126,2)</x:f>
        <x:v>19</x:v>
      </x:c>
      <x:c r="I126" s="13" t="n">
        <x:v>0</x:v>
      </x:c>
      <x:c r="J126" s="13" t="n">
        <x:f>F126*I126</x:f>
        <x:v>0</x:v>
      </x:c>
    </x:row>
    <x:row r="127" ht="35" customHeight="1">
      <x:c r="A127" s="9" t="str">
        <x:v>CC2608-092</x:v>
      </x:c>
      <x:c r="B127" s="9" t="str">
        <x:v>CL-032</x:v>
      </x:c>
      <x:c r="C127" s="12" t="n">
        <x:v>46264</x:v>
      </x:c>
      <x:c r="D127" s="9" t="str">
        <x:v>GIN33</x:v>
      </x:c>
      <x:c r="E127" s="9" t="str">
        <x:v>Cerise Gingembre Doux 33 cl</x:v>
      </x:c>
      <x:c r="F127" s="9" t="n">
        <x:v>2</x:v>
      </x:c>
      <x:c r="G127" s="14" t="n">
        <x:v>3.8</x:v>
      </x:c>
      <x:c r="H127" s="14" t="n">
        <x:f>ROUND(F127*G127,2)</x:f>
        <x:v>7.6</x:v>
      </x:c>
      <x:c r="I127" s="14" t="n">
        <x:v>0</x:v>
      </x:c>
      <x:c r="J127" s="14" t="n">
        <x:f>F127*I127</x:f>
        <x:v>0</x:v>
      </x:c>
    </x:row>
    <x:row r="128" ht="35" customHeight="1">
      <x:c r="A128" s="10" t="str">
        <x:v>CC2608-093</x:v>
      </x:c>
      <x:c r="B128" s="10" t="str">
        <x:v>CL-033</x:v>
      </x:c>
      <x:c r="C128" s="11" t="n">
        <x:v>46265</x:v>
      </x:c>
      <x:c r="D128" s="10" t="str">
        <x:v>HIB33</x:v>
      </x:c>
      <x:c r="E128" s="10" t="str">
        <x:v>Cerise Hibiscus 33 cl</x:v>
      </x:c>
      <x:c r="F128" s="10" t="n">
        <x:v>1</x:v>
      </x:c>
      <x:c r="G128" s="13" t="n">
        <x:v>3.8</x:v>
      </x:c>
      <x:c r="H128" s="13" t="n">
        <x:f>ROUND(F128*G128,2)</x:f>
        <x:v>3.8</x:v>
      </x:c>
      <x:c r="I128" s="13" t="n">
        <x:v>0</x:v>
      </x:c>
      <x:c r="J128" s="13" t="n">
        <x:f>F128*I128</x:f>
        <x:v>0</x:v>
      </x:c>
    </x:row>
    <x:row r="129" ht="35" customHeight="1">
      <x:c r="A129" s="9" t="str">
        <x:v>CC2608-093</x:v>
      </x:c>
      <x:c r="B129" s="9" t="str">
        <x:v>CL-033</x:v>
      </x:c>
      <x:c r="C129" s="12" t="n">
        <x:v>46265</x:v>
      </x:c>
      <x:c r="D129" s="9" t="str">
        <x:v>CIT33</x:v>
      </x:c>
      <x:c r="E129" s="9" t="str">
        <x:v>Cerise Citron-Basilic 33 cl</x:v>
      </x:c>
      <x:c r="F129" s="9" t="n">
        <x:v>2</x:v>
      </x:c>
      <x:c r="G129" s="14" t="n">
        <x:v>3.5</x:v>
      </x:c>
      <x:c r="H129" s="14" t="n">
        <x:f>ROUND(F129*G129,2)</x:f>
        <x:v>7</x:v>
      </x:c>
      <x:c r="I129" s="14" t="n">
        <x:v>0</x:v>
      </x:c>
      <x:c r="J129" s="14" t="n">
        <x:f>F129*I129</x:f>
        <x:v>0</x:v>
      </x:c>
    </x:row>
    <x:row r="130" ht="35" customHeight="1">
      <x:c r="A130" s="10" t="str">
        <x:v>CC2608-094</x:v>
      </x:c>
      <x:c r="B130" s="10" t="str">
        <x:v>CL-034</x:v>
      </x:c>
      <x:c r="C130" s="11" t="n">
        <x:v>46235</x:v>
      </x:c>
      <x:c r="D130" s="10" t="str">
        <x:v>COF12</x:v>
      </x:c>
      <x:c r="E130" s="10" t="str">
        <x:v>Coffret Découverte 12 × 33 cl</x:v>
      </x:c>
      <x:c r="F130" s="10" t="n">
        <x:v>1</x:v>
      </x:c>
      <x:c r="G130" s="13" t="n">
        <x:v>42</x:v>
      </x:c>
      <x:c r="H130" s="13" t="n">
        <x:f>ROUND(F130*G130,2)</x:f>
        <x:v>42</x:v>
      </x:c>
      <x:c r="I130" s="13" t="n">
        <x:v>0</x:v>
      </x:c>
      <x:c r="J130" s="13" t="n">
        <x:f>F130*I130</x:f>
        <x:v>0</x:v>
      </x:c>
    </x:row>
    <x:row r="131" ht="35" customHeight="1">
      <x:c r="A131" s="9" t="str">
        <x:v>CC2608-095</x:v>
      </x:c>
      <x:c r="B131" s="9" t="str">
        <x:v>CL-035</x:v>
      </x:c>
      <x:c r="C131" s="12" t="n">
        <x:v>46236</x:v>
      </x:c>
      <x:c r="D131" s="9" t="str">
        <x:v>CER33</x:v>
      </x:c>
      <x:c r="E131" s="9" t="str">
        <x:v>Cerise Originale 33 cl</x:v>
      </x:c>
      <x:c r="F131" s="9" t="n">
        <x:v>1</x:v>
      </x:c>
      <x:c r="G131" s="14" t="n">
        <x:v>3.5</x:v>
      </x:c>
      <x:c r="H131" s="14" t="n">
        <x:f>ROUND(F131*G131,2)</x:f>
        <x:v>3.5</x:v>
      </x:c>
      <x:c r="I131" s="14" t="n">
        <x:v>0</x:v>
      </x:c>
      <x:c r="J131" s="14" t="n">
        <x:f>F131*I131</x:f>
        <x:v>0</x:v>
      </x:c>
    </x:row>
    <x:row r="132" ht="35" customHeight="1">
      <x:c r="A132" s="10" t="str">
        <x:v>CC2608-096</x:v>
      </x:c>
      <x:c r="B132" s="10" t="str">
        <x:v>CL-036</x:v>
      </x:c>
      <x:c r="C132" s="11" t="n">
        <x:v>46237</x:v>
      </x:c>
      <x:c r="D132" s="10" t="str">
        <x:v>HIB6</x:v>
      </x:c>
      <x:c r="E132" s="10" t="str">
        <x:v>Cerise Hibiscus 6 × 33 cl</x:v>
      </x:c>
      <x:c r="F132" s="10" t="n">
        <x:v>3</x:v>
      </x:c>
      <x:c r="G132" s="13" t="n">
        <x:v>20.5</x:v>
      </x:c>
      <x:c r="H132" s="13" t="n">
        <x:f>ROUND(F132*G132,2)</x:f>
        <x:v>61.5</x:v>
      </x:c>
      <x:c r="I132" s="13" t="n">
        <x:v>0</x:v>
      </x:c>
      <x:c r="J132" s="13" t="n">
        <x:f>F132*I132</x:f>
        <x:v>0</x:v>
      </x:c>
    </x:row>
    <x:row r="133" ht="35" customHeight="1">
      <x:c r="A133" s="9" t="str">
        <x:v>CC2608-096</x:v>
      </x:c>
      <x:c r="B133" s="9" t="str">
        <x:v>CL-036</x:v>
      </x:c>
      <x:c r="C133" s="12" t="n">
        <x:v>46237</x:v>
      </x:c>
      <x:c r="D133" s="9" t="str">
        <x:v>CER33</x:v>
      </x:c>
      <x:c r="E133" s="9" t="str">
        <x:v>Cerise Originale 33 cl</x:v>
      </x:c>
      <x:c r="F133" s="9" t="n">
        <x:v>3</x:v>
      </x:c>
      <x:c r="G133" s="14" t="n">
        <x:v>3.5</x:v>
      </x:c>
      <x:c r="H133" s="14" t="n">
        <x:f>ROUND(F133*G133,2)</x:f>
        <x:v>10.5</x:v>
      </x:c>
      <x:c r="I133" s="14" t="n">
        <x:v>0</x:v>
      </x:c>
      <x:c r="J133" s="14" t="n">
        <x:f>F133*I133</x:f>
        <x:v>0</x:v>
      </x:c>
    </x:row>
    <x:row r="134" ht="35" customHeight="1">
      <x:c r="A134" s="10" t="str">
        <x:v>CC2608-097</x:v>
      </x:c>
      <x:c r="B134" s="10" t="str">
        <x:v>CL-037</x:v>
      </x:c>
      <x:c r="C134" s="11" t="n">
        <x:v>46238</x:v>
      </x:c>
      <x:c r="D134" s="10" t="str">
        <x:v>SIR50</x:v>
      </x:c>
      <x:c r="E134" s="10" t="str">
        <x:v>Sirop Cerise 50 cl</x:v>
      </x:c>
      <x:c r="F134" s="10" t="n">
        <x:v>2</x:v>
      </x:c>
      <x:c r="G134" s="13" t="n">
        <x:v>8.5</x:v>
      </x:c>
      <x:c r="H134" s="13" t="n">
        <x:f>ROUND(F134*G134,2)</x:f>
        <x:v>17</x:v>
      </x:c>
      <x:c r="I134" s="13" t="n">
        <x:v>0</x:v>
      </x:c>
      <x:c r="J134" s="13" t="n">
        <x:f>F134*I134</x:f>
        <x:v>0</x:v>
      </x:c>
    </x:row>
    <x:row r="135" ht="35" customHeight="1">
      <x:c r="A135" s="9" t="str">
        <x:v>CC2608-098</x:v>
      </x:c>
      <x:c r="B135" s="9" t="str">
        <x:v>CL-038</x:v>
      </x:c>
      <x:c r="C135" s="12" t="n">
        <x:v>46239</x:v>
      </x:c>
      <x:c r="D135" s="9" t="str">
        <x:v>CIT6</x:v>
      </x:c>
      <x:c r="E135" s="9" t="str">
        <x:v>Cerise Citron-Basilic 6 × 33 cl</x:v>
      </x:c>
      <x:c r="F135" s="9" t="n">
        <x:v>3</x:v>
      </x:c>
      <x:c r="G135" s="14" t="n">
        <x:v>19</x:v>
      </x:c>
      <x:c r="H135" s="14" t="n">
        <x:f>ROUND(F135*G135,2)</x:f>
        <x:v>57</x:v>
      </x:c>
      <x:c r="I135" s="14" t="n">
        <x:v>0</x:v>
      </x:c>
      <x:c r="J135" s="14" t="n">
        <x:f>F135*I135</x:f>
        <x:v>0</x:v>
      </x:c>
    </x:row>
    <x:row r="136" ht="35" customHeight="1">
      <x:c r="A136" s="10" t="str">
        <x:v>CC2608-099</x:v>
      </x:c>
      <x:c r="B136" s="10" t="str">
        <x:v>CL-039</x:v>
      </x:c>
      <x:c r="C136" s="11" t="n">
        <x:v>46240</x:v>
      </x:c>
      <x:c r="D136" s="10" t="str">
        <x:v>CIT33</x:v>
      </x:c>
      <x:c r="E136" s="10" t="str">
        <x:v>Cerise Citron-Basilic 33 cl</x:v>
      </x:c>
      <x:c r="F136" s="10" t="n">
        <x:v>1</x:v>
      </x:c>
      <x:c r="G136" s="13" t="n">
        <x:v>3.5</x:v>
      </x:c>
      <x:c r="H136" s="13" t="n">
        <x:f>ROUND(F136*G136,2)</x:f>
        <x:v>3.5</x:v>
      </x:c>
      <x:c r="I136" s="13" t="n">
        <x:v>0</x:v>
      </x:c>
      <x:c r="J136" s="13" t="n">
        <x:f>F136*I136</x:f>
        <x:v>0</x:v>
      </x:c>
    </x:row>
    <x:row r="137" ht="35" customHeight="1">
      <x:c r="A137" s="9" t="str">
        <x:v>CC2608-099</x:v>
      </x:c>
      <x:c r="B137" s="9" t="str">
        <x:v>CL-039</x:v>
      </x:c>
      <x:c r="C137" s="12" t="n">
        <x:v>46240</x:v>
      </x:c>
      <x:c r="D137" s="9" t="str">
        <x:v>COF12</x:v>
      </x:c>
      <x:c r="E137" s="9" t="str">
        <x:v>Coffret Découverte 12 × 33 cl</x:v>
      </x:c>
      <x:c r="F137" s="9" t="n">
        <x:v>1</x:v>
      </x:c>
      <x:c r="G137" s="14" t="n">
        <x:v>42</x:v>
      </x:c>
      <x:c r="H137" s="14" t="n">
        <x:f>ROUND(F137*G137,2)</x:f>
        <x:v>42</x:v>
      </x:c>
      <x:c r="I137" s="14" t="n">
        <x:v>0</x:v>
      </x:c>
      <x:c r="J137" s="14" t="n">
        <x:f>F137*I137</x:f>
        <x:v>0</x:v>
      </x:c>
    </x:row>
    <x:row r="138" ht="35" customHeight="1">
      <x:c r="A138" s="10" t="str">
        <x:v>CC2608-100</x:v>
      </x:c>
      <x:c r="B138" s="10" t="str">
        <x:v>CL-040</x:v>
      </x:c>
      <x:c r="C138" s="11" t="n">
        <x:v>46241</x:v>
      </x:c>
      <x:c r="D138" s="10" t="str">
        <x:v>CIT6</x:v>
      </x:c>
      <x:c r="E138" s="10" t="str">
        <x:v>Cerise Citron-Basilic 6 × 33 cl</x:v>
      </x:c>
      <x:c r="F138" s="10" t="n">
        <x:v>1</x:v>
      </x:c>
      <x:c r="G138" s="13" t="n">
        <x:v>19</x:v>
      </x:c>
      <x:c r="H138" s="13" t="n">
        <x:f>ROUND(F138*G138,2)</x:f>
        <x:v>19</x:v>
      </x:c>
      <x:c r="I138" s="13" t="n">
        <x:v>0</x:v>
      </x:c>
      <x:c r="J138" s="13" t="n">
        <x:f>F138*I138</x:f>
        <x:v>0</x:v>
      </x:c>
    </x:row>
    <x:row r="139" ht="35" customHeight="1">
      <x:c r="A139" s="9" t="str">
        <x:v>CC2608-101</x:v>
      </x:c>
      <x:c r="B139" s="9" t="str">
        <x:v>CL-041</x:v>
      </x:c>
      <x:c r="C139" s="12" t="n">
        <x:v>46242</x:v>
      </x:c>
      <x:c r="D139" s="9" t="str">
        <x:v>HIB6</x:v>
      </x:c>
      <x:c r="E139" s="9" t="str">
        <x:v>Cerise Hibiscus 6 × 33 cl</x:v>
      </x:c>
      <x:c r="F139" s="9" t="n">
        <x:v>2</x:v>
      </x:c>
      <x:c r="G139" s="14" t="n">
        <x:v>20.5</x:v>
      </x:c>
      <x:c r="H139" s="14" t="n">
        <x:f>ROUND(F139*G139,2)</x:f>
        <x:v>41</x:v>
      </x:c>
      <x:c r="I139" s="14" t="n">
        <x:v>0</x:v>
      </x:c>
      <x:c r="J139" s="14" t="n">
        <x:f>F139*I139</x:f>
        <x:v>0</x:v>
      </x:c>
    </x:row>
    <x:row r="140" ht="35" customHeight="1">
      <x:c r="A140" s="10" t="str">
        <x:v>CC2608-102</x:v>
      </x:c>
      <x:c r="B140" s="10" t="str">
        <x:v>CL-042</x:v>
      </x:c>
      <x:c r="C140" s="11" t="n">
        <x:v>46243</x:v>
      </x:c>
      <x:c r="D140" s="10" t="str">
        <x:v>GIN33</x:v>
      </x:c>
      <x:c r="E140" s="10" t="str">
        <x:v>Cerise Gingembre Doux 33 cl</x:v>
      </x:c>
      <x:c r="F140" s="10" t="n">
        <x:v>1</x:v>
      </x:c>
      <x:c r="G140" s="13" t="n">
        <x:v>3.8</x:v>
      </x:c>
      <x:c r="H140" s="13" t="n">
        <x:f>ROUND(F140*G140,2)</x:f>
        <x:v>3.8</x:v>
      </x:c>
      <x:c r="I140" s="13" t="n">
        <x:v>0</x:v>
      </x:c>
      <x:c r="J140" s="13" t="n">
        <x:f>F140*I140</x:f>
        <x:v>0</x:v>
      </x:c>
    </x:row>
    <x:row r="141" ht="35" customHeight="1">
      <x:c r="A141" s="9" t="str">
        <x:v>CC2608-102</x:v>
      </x:c>
      <x:c r="B141" s="9" t="str">
        <x:v>CL-042</x:v>
      </x:c>
      <x:c r="C141" s="12" t="n">
        <x:v>46243</x:v>
      </x:c>
      <x:c r="D141" s="9" t="str">
        <x:v>COF12</x:v>
      </x:c>
      <x:c r="E141" s="9" t="str">
        <x:v>Coffret Découverte 12 × 33 cl</x:v>
      </x:c>
      <x:c r="F141" s="9" t="n">
        <x:v>1</x:v>
      </x:c>
      <x:c r="G141" s="14" t="n">
        <x:v>42</x:v>
      </x:c>
      <x:c r="H141" s="14" t="n">
        <x:f>ROUND(F141*G141,2)</x:f>
        <x:v>42</x:v>
      </x:c>
      <x:c r="I141" s="14" t="n">
        <x:v>0</x:v>
      </x:c>
      <x:c r="J141" s="14" t="n">
        <x:f>F141*I141</x:f>
        <x:v>0</x:v>
      </x:c>
    </x:row>
    <x:row r="142" ht="35" customHeight="1">
      <x:c r="A142" s="10" t="str">
        <x:v>CC2608-103</x:v>
      </x:c>
      <x:c r="B142" s="10" t="str">
        <x:v>CL-043</x:v>
      </x:c>
      <x:c r="C142" s="11" t="n">
        <x:v>46244</x:v>
      </x:c>
      <x:c r="D142" s="10" t="str">
        <x:v>HIB6</x:v>
      </x:c>
      <x:c r="E142" s="10" t="str">
        <x:v>Cerise Hibiscus 6 × 33 cl</x:v>
      </x:c>
      <x:c r="F142" s="10" t="n">
        <x:v>2</x:v>
      </x:c>
      <x:c r="G142" s="13" t="n">
        <x:v>20.5</x:v>
      </x:c>
      <x:c r="H142" s="13" t="n">
        <x:f>ROUND(F142*G142,2)</x:f>
        <x:v>41</x:v>
      </x:c>
      <x:c r="I142" s="13" t="n">
        <x:v>0</x:v>
      </x:c>
      <x:c r="J142" s="13" t="n">
        <x:f>F142*I142</x:f>
        <x:v>0</x:v>
      </x:c>
    </x:row>
    <x:row r="143" ht="35" customHeight="1">
      <x:c r="A143" s="9" t="str">
        <x:v>CC2608-104</x:v>
      </x:c>
      <x:c r="B143" s="9" t="str">
        <x:v>CL-044</x:v>
      </x:c>
      <x:c r="C143" s="12" t="n">
        <x:v>46245</x:v>
      </x:c>
      <x:c r="D143" s="9" t="str">
        <x:v>SIR50</x:v>
      </x:c>
      <x:c r="E143" s="9" t="str">
        <x:v>Sirop Cerise 50 cl</x:v>
      </x:c>
      <x:c r="F143" s="9" t="n">
        <x:v>1</x:v>
      </x:c>
      <x:c r="G143" s="14" t="n">
        <x:v>8.5</x:v>
      </x:c>
      <x:c r="H143" s="14" t="n">
        <x:f>ROUND(F143*G143,2)</x:f>
        <x:v>8.5</x:v>
      </x:c>
      <x:c r="I143" s="14" t="n">
        <x:v>0</x:v>
      </x:c>
      <x:c r="J143" s="14" t="n">
        <x:f>F143*I143</x:f>
        <x:v>0</x:v>
      </x:c>
    </x:row>
    <x:row r="144" ht="35" customHeight="1">
      <x:c r="A144" s="10" t="str">
        <x:v>CC2608-105</x:v>
      </x:c>
      <x:c r="B144" s="10" t="str">
        <x:v>CL-045</x:v>
      </x:c>
      <x:c r="C144" s="11" t="n">
        <x:v>46246</x:v>
      </x:c>
      <x:c r="D144" s="10" t="str">
        <x:v>FUT5</x:v>
      </x:c>
      <x:c r="E144" s="10" t="str">
        <x:v>Fût Cerise 5 litres</x:v>
      </x:c>
      <x:c r="F144" s="10" t="n">
        <x:v>1</x:v>
      </x:c>
      <x:c r="G144" s="13" t="n">
        <x:v>39</x:v>
      </x:c>
      <x:c r="H144" s="13" t="n">
        <x:f>ROUND(F144*G144,2)</x:f>
        <x:v>39</x:v>
      </x:c>
      <x:c r="I144" s="13" t="n">
        <x:v>15</x:v>
      </x:c>
      <x:c r="J144" s="13" t="n">
        <x:f>F144*I144</x:f>
        <x:v>15</x:v>
      </x:c>
    </x:row>
    <x:row r="145" ht="35" customHeight="1">
      <x:c r="A145" s="9" t="str">
        <x:v>CC2608-105</x:v>
      </x:c>
      <x:c r="B145" s="9" t="str">
        <x:v>CL-045</x:v>
      </x:c>
      <x:c r="C145" s="12" t="n">
        <x:v>46246</x:v>
      </x:c>
      <x:c r="D145" s="9" t="str">
        <x:v>CIT6</x:v>
      </x:c>
      <x:c r="E145" s="9" t="str">
        <x:v>Cerise Citron-Basilic 6 × 33 cl</x:v>
      </x:c>
      <x:c r="F145" s="9" t="n">
        <x:v>1</x:v>
      </x:c>
      <x:c r="G145" s="14" t="n">
        <x:v>19</x:v>
      </x:c>
      <x:c r="H145" s="14" t="n">
        <x:f>ROUND(F145*G145,2)</x:f>
        <x:v>19</x:v>
      </x:c>
      <x:c r="I145" s="14" t="n">
        <x:v>0</x:v>
      </x:c>
      <x:c r="J145" s="14" t="n">
        <x:f>F145*I145</x:f>
        <x:v>0</x:v>
      </x:c>
    </x:row>
    <x:row r="146" ht="35" customHeight="1">
      <x:c r="A146" s="10" t="str">
        <x:v>CC2608-106</x:v>
      </x:c>
      <x:c r="B146" s="10" t="str">
        <x:v>CL-046</x:v>
      </x:c>
      <x:c r="C146" s="11" t="n">
        <x:v>46247</x:v>
      </x:c>
      <x:c r="D146" s="10" t="str">
        <x:v>HIB33</x:v>
      </x:c>
      <x:c r="E146" s="10" t="str">
        <x:v>Cerise Hibiscus 33 cl</x:v>
      </x:c>
      <x:c r="F146" s="10" t="n">
        <x:v>2</x:v>
      </x:c>
      <x:c r="G146" s="13" t="n">
        <x:v>3.8</x:v>
      </x:c>
      <x:c r="H146" s="13" t="n">
        <x:f>ROUND(F146*G146,2)</x:f>
        <x:v>7.6</x:v>
      </x:c>
      <x:c r="I146" s="13" t="n">
        <x:v>0</x:v>
      </x:c>
      <x:c r="J146" s="13" t="n">
        <x:f>F146*I146</x:f>
        <x:v>0</x:v>
      </x:c>
    </x:row>
    <x:row r="147" ht="35" customHeight="1">
      <x:c r="A147" s="9" t="str">
        <x:v>CC2608-107</x:v>
      </x:c>
      <x:c r="B147" s="9" t="str">
        <x:v>CL-047</x:v>
      </x:c>
      <x:c r="C147" s="12" t="n">
        <x:v>46248</x:v>
      </x:c>
      <x:c r="D147" s="9" t="str">
        <x:v>CIT6</x:v>
      </x:c>
      <x:c r="E147" s="9" t="str">
        <x:v>Cerise Citron-Basilic 6 × 33 cl</x:v>
      </x:c>
      <x:c r="F147" s="9" t="n">
        <x:v>1</x:v>
      </x:c>
      <x:c r="G147" s="14" t="n">
        <x:v>19</x:v>
      </x:c>
      <x:c r="H147" s="14" t="n">
        <x:f>ROUND(F147*G147,2)</x:f>
        <x:v>19</x:v>
      </x:c>
      <x:c r="I147" s="14" t="n">
        <x:v>0</x:v>
      </x:c>
      <x:c r="J147" s="14" t="n">
        <x:f>F147*I147</x:f>
        <x:v>0</x:v>
      </x:c>
    </x:row>
    <x:row r="148" ht="35" customHeight="1">
      <x:c r="A148" s="10" t="str">
        <x:v>CC2608-108</x:v>
      </x:c>
      <x:c r="B148" s="10" t="str">
        <x:v>CL-048</x:v>
      </x:c>
      <x:c r="C148" s="11" t="n">
        <x:v>46249</x:v>
      </x:c>
      <x:c r="D148" s="10" t="str">
        <x:v>CER6</x:v>
      </x:c>
      <x:c r="E148" s="10" t="str">
        <x:v>Cerise Originale 6 × 33 cl</x:v>
      </x:c>
      <x:c r="F148" s="10" t="n">
        <x:v>1</x:v>
      </x:c>
      <x:c r="G148" s="13" t="n">
        <x:v>19</x:v>
      </x:c>
      <x:c r="H148" s="13" t="n">
        <x:f>ROUND(F148*G148,2)</x:f>
        <x:v>19</x:v>
      </x:c>
      <x:c r="I148" s="13" t="n">
        <x:v>0</x:v>
      </x:c>
      <x:c r="J148" s="13" t="n">
        <x:f>F148*I148</x:f>
        <x:v>0</x:v>
      </x:c>
    </x:row>
    <x:row r="149" ht="35" customHeight="1">
      <x:c r="A149" s="9" t="str">
        <x:v>CC2608-108</x:v>
      </x:c>
      <x:c r="B149" s="9" t="str">
        <x:v>CL-048</x:v>
      </x:c>
      <x:c r="C149" s="12" t="n">
        <x:v>46249</x:v>
      </x:c>
      <x:c r="D149" s="9" t="str">
        <x:v>HIB33</x:v>
      </x:c>
      <x:c r="E149" s="9" t="str">
        <x:v>Cerise Hibiscus 33 cl</x:v>
      </x:c>
      <x:c r="F149" s="9" t="n">
        <x:v>1</x:v>
      </x:c>
      <x:c r="G149" s="14" t="n">
        <x:v>3.8</x:v>
      </x:c>
      <x:c r="H149" s="14" t="n">
        <x:f>ROUND(F149*G149,2)</x:f>
        <x:v>3.8</x:v>
      </x:c>
      <x:c r="I149" s="14" t="n">
        <x:v>0</x:v>
      </x:c>
      <x:c r="J149" s="14" t="n">
        <x:f>F149*I149</x:f>
        <x:v>0</x:v>
      </x:c>
    </x:row>
    <x:row r="150" ht="35" customHeight="1">
      <x:c r="A150" s="10" t="str">
        <x:v>CC2608-109</x:v>
      </x:c>
      <x:c r="B150" s="10" t="str">
        <x:v>CL-049</x:v>
      </x:c>
      <x:c r="C150" s="11" t="n">
        <x:v>46250</x:v>
      </x:c>
      <x:c r="D150" s="10" t="str">
        <x:v>CER6</x:v>
      </x:c>
      <x:c r="E150" s="10" t="str">
        <x:v>Cerise Originale 6 × 33 cl</x:v>
      </x:c>
      <x:c r="F150" s="10" t="n">
        <x:v>3</x:v>
      </x:c>
      <x:c r="G150" s="13" t="n">
        <x:v>19</x:v>
      </x:c>
      <x:c r="H150" s="13" t="n">
        <x:f>ROUND(F150*G150,2)</x:f>
        <x:v>57</x:v>
      </x:c>
      <x:c r="I150" s="13" t="n">
        <x:v>0</x:v>
      </x:c>
      <x:c r="J150" s="13" t="n">
        <x:f>F150*I150</x:f>
        <x:v>0</x:v>
      </x:c>
    </x:row>
    <x:row r="151" ht="35" customHeight="1">
      <x:c r="A151" s="9" t="str">
        <x:v>CC2608-110</x:v>
      </x:c>
      <x:c r="B151" s="9" t="str">
        <x:v>CL-050</x:v>
      </x:c>
      <x:c r="C151" s="12" t="n">
        <x:v>46251</x:v>
      </x:c>
      <x:c r="D151" s="9" t="str">
        <x:v>COF12</x:v>
      </x:c>
      <x:c r="E151" s="9" t="str">
        <x:v>Coffret Découverte 12 × 33 cl</x:v>
      </x:c>
      <x:c r="F151" s="9" t="n">
        <x:v>3</x:v>
      </x:c>
      <x:c r="G151" s="14" t="n">
        <x:v>42</x:v>
      </x:c>
      <x:c r="H151" s="14" t="n">
        <x:f>ROUND(F151*G151,2)</x:f>
        <x:v>126</x:v>
      </x:c>
      <x:c r="I151" s="14" t="n">
        <x:v>0</x:v>
      </x:c>
      <x:c r="J151" s="14" t="n">
        <x:f>F151*I151</x:f>
        <x:v>0</x:v>
      </x:c>
    </x:row>
    <x:row r="152" ht="35" customHeight="1">
      <x:c r="A152" s="10" t="str">
        <x:v>CC2608-111</x:v>
      </x:c>
      <x:c r="B152" s="10" t="str">
        <x:v>CL-051</x:v>
      </x:c>
      <x:c r="C152" s="11" t="n">
        <x:v>46252</x:v>
      </x:c>
      <x:c r="D152" s="10" t="str">
        <x:v>COF12</x:v>
      </x:c>
      <x:c r="E152" s="10" t="str">
        <x:v>Coffret Découverte 12 × 33 cl</x:v>
      </x:c>
      <x:c r="F152" s="10" t="n">
        <x:v>2</x:v>
      </x:c>
      <x:c r="G152" s="13" t="n">
        <x:v>42</x:v>
      </x:c>
      <x:c r="H152" s="13" t="n">
        <x:f>ROUND(F152*G152,2)</x:f>
        <x:v>84</x:v>
      </x:c>
      <x:c r="I152" s="13" t="n">
        <x:v>0</x:v>
      </x:c>
      <x:c r="J152" s="13" t="n">
        <x:f>F152*I152</x:f>
        <x:v>0</x:v>
      </x:c>
    </x:row>
    <x:row r="153" ht="35" customHeight="1">
      <x:c r="A153" s="9" t="str">
        <x:v>CC2608-111</x:v>
      </x:c>
      <x:c r="B153" s="9" t="str">
        <x:v>CL-051</x:v>
      </x:c>
      <x:c r="C153" s="12" t="n">
        <x:v>46252</x:v>
      </x:c>
      <x:c r="D153" s="9" t="str">
        <x:v>CIT6</x:v>
      </x:c>
      <x:c r="E153" s="9" t="str">
        <x:v>Cerise Citron-Basilic 6 × 33 cl</x:v>
      </x:c>
      <x:c r="F153" s="9" t="n">
        <x:v>3</x:v>
      </x:c>
      <x:c r="G153" s="14" t="n">
        <x:v>19</x:v>
      </x:c>
      <x:c r="H153" s="14" t="n">
        <x:f>ROUND(F153*G153,2)</x:f>
        <x:v>57</x:v>
      </x:c>
      <x:c r="I153" s="14" t="n">
        <x:v>0</x:v>
      </x:c>
      <x:c r="J153" s="14" t="n">
        <x:f>F153*I153</x:f>
        <x:v>0</x:v>
      </x:c>
    </x:row>
    <x:row r="154" ht="35" customHeight="1">
      <x:c r="A154" s="10" t="str">
        <x:v>CC2608-112</x:v>
      </x:c>
      <x:c r="B154" s="10" t="str">
        <x:v>CL-052</x:v>
      </x:c>
      <x:c r="C154" s="11" t="n">
        <x:v>46253</x:v>
      </x:c>
      <x:c r="D154" s="10" t="str">
        <x:v>GIN33</x:v>
      </x:c>
      <x:c r="E154" s="10" t="str">
        <x:v>Cerise Gingembre Doux 33 cl</x:v>
      </x:c>
      <x:c r="F154" s="10" t="n">
        <x:v>1</x:v>
      </x:c>
      <x:c r="G154" s="13" t="n">
        <x:v>3.8</x:v>
      </x:c>
      <x:c r="H154" s="13" t="n">
        <x:f>ROUND(F154*G154,2)</x:f>
        <x:v>3.8</x:v>
      </x:c>
      <x:c r="I154" s="13" t="n">
        <x:v>0</x:v>
      </x:c>
      <x:c r="J154" s="13" t="n">
        <x:f>F154*I154</x:f>
        <x:v>0</x:v>
      </x:c>
    </x:row>
    <x:row r="155" ht="35" customHeight="1">
      <x:c r="A155" s="9" t="str">
        <x:v>CC2608-113</x:v>
      </x:c>
      <x:c r="B155" s="9" t="str">
        <x:v>CL-053</x:v>
      </x:c>
      <x:c r="C155" s="12" t="n">
        <x:v>46254</x:v>
      </x:c>
      <x:c r="D155" s="9" t="str">
        <x:v>GIN33</x:v>
      </x:c>
      <x:c r="E155" s="9" t="str">
        <x:v>Cerise Gingembre Doux 33 cl</x:v>
      </x:c>
      <x:c r="F155" s="9" t="n">
        <x:v>1</x:v>
      </x:c>
      <x:c r="G155" s="14" t="n">
        <x:v>3.8</x:v>
      </x:c>
      <x:c r="H155" s="14" t="n">
        <x:f>ROUND(F155*G155,2)</x:f>
        <x:v>3.8</x:v>
      </x:c>
      <x:c r="I155" s="14" t="n">
        <x:v>0</x:v>
      </x:c>
      <x:c r="J155" s="14" t="n">
        <x:f>F155*I155</x:f>
        <x:v>0</x:v>
      </x:c>
    </x:row>
    <x:row r="156" ht="35" customHeight="1">
      <x:c r="A156" s="10" t="str">
        <x:v>CC2608-114</x:v>
      </x:c>
      <x:c r="B156" s="10" t="str">
        <x:v>CL-054</x:v>
      </x:c>
      <x:c r="C156" s="11" t="n">
        <x:v>46255</x:v>
      </x:c>
      <x:c r="D156" s="10" t="str">
        <x:v>CER33</x:v>
      </x:c>
      <x:c r="E156" s="10" t="str">
        <x:v>Cerise Originale 33 cl</x:v>
      </x:c>
      <x:c r="F156" s="10" t="n">
        <x:v>1</x:v>
      </x:c>
      <x:c r="G156" s="13" t="n">
        <x:v>3.5</x:v>
      </x:c>
      <x:c r="H156" s="13" t="n">
        <x:f>ROUND(F156*G156,2)</x:f>
        <x:v>3.5</x:v>
      </x:c>
      <x:c r="I156" s="13" t="n">
        <x:v>0</x:v>
      </x:c>
      <x:c r="J156" s="13" t="n">
        <x:f>F156*I156</x:f>
        <x:v>0</x:v>
      </x:c>
    </x:row>
    <x:row r="157" ht="35" customHeight="1">
      <x:c r="A157" s="9" t="str">
        <x:v>CC2608-114</x:v>
      </x:c>
      <x:c r="B157" s="9" t="str">
        <x:v>CL-054</x:v>
      </x:c>
      <x:c r="C157" s="12" t="n">
        <x:v>46255</x:v>
      </x:c>
      <x:c r="D157" s="9" t="str">
        <x:v>CER6</x:v>
      </x:c>
      <x:c r="E157" s="9" t="str">
        <x:v>Cerise Originale 6 × 33 cl</x:v>
      </x:c>
      <x:c r="F157" s="9" t="n">
        <x:v>3</x:v>
      </x:c>
      <x:c r="G157" s="14" t="n">
        <x:v>19</x:v>
      </x:c>
      <x:c r="H157" s="14" t="n">
        <x:f>ROUND(F157*G157,2)</x:f>
        <x:v>57</x:v>
      </x:c>
      <x:c r="I157" s="14" t="n">
        <x:v>0</x:v>
      </x:c>
      <x:c r="J157" s="14" t="n">
        <x:f>F157*I157</x:f>
        <x:v>0</x:v>
      </x:c>
    </x:row>
    <x:row r="158" ht="35" customHeight="1">
      <x:c r="A158" s="10" t="str">
        <x:v>CC2608-115</x:v>
      </x:c>
      <x:c r="B158" s="10" t="str">
        <x:v>CL-055</x:v>
      </x:c>
      <x:c r="C158" s="11" t="n">
        <x:v>46256</x:v>
      </x:c>
      <x:c r="D158" s="10" t="str">
        <x:v>CER33</x:v>
      </x:c>
      <x:c r="E158" s="10" t="str">
        <x:v>Cerise Originale 33 cl</x:v>
      </x:c>
      <x:c r="F158" s="10" t="n">
        <x:v>2</x:v>
      </x:c>
      <x:c r="G158" s="13" t="n">
        <x:v>3.5</x:v>
      </x:c>
      <x:c r="H158" s="13" t="n">
        <x:f>ROUND(F158*G158,2)</x:f>
        <x:v>7</x:v>
      </x:c>
      <x:c r="I158" s="13" t="n">
        <x:v>0</x:v>
      </x:c>
      <x:c r="J158" s="13" t="n">
        <x:f>F158*I158</x:f>
        <x:v>0</x:v>
      </x:c>
    </x:row>
    <x:row r="159" ht="35" customHeight="1">
      <x:c r="A159" s="9" t="str">
        <x:v>CC2608-116</x:v>
      </x:c>
      <x:c r="B159" s="9" t="str">
        <x:v>CL-056</x:v>
      </x:c>
      <x:c r="C159" s="12" t="n">
        <x:v>46257</x:v>
      </x:c>
      <x:c r="D159" s="9" t="str">
        <x:v>HIB6</x:v>
      </x:c>
      <x:c r="E159" s="9" t="str">
        <x:v>Cerise Hibiscus 6 × 33 cl</x:v>
      </x:c>
      <x:c r="F159" s="9" t="n">
        <x:v>2</x:v>
      </x:c>
      <x:c r="G159" s="14" t="n">
        <x:v>20.5</x:v>
      </x:c>
      <x:c r="H159" s="14" t="n">
        <x:f>ROUND(F159*G159,2)</x:f>
        <x:v>41</x:v>
      </x:c>
      <x:c r="I159" s="14" t="n">
        <x:v>0</x:v>
      </x:c>
      <x:c r="J159" s="14" t="n">
        <x:f>F159*I159</x:f>
        <x:v>0</x:v>
      </x:c>
    </x:row>
    <x:row r="160" ht="35" customHeight="1">
      <x:c r="A160" s="10" t="str">
        <x:v>CC2608-117</x:v>
      </x:c>
      <x:c r="B160" s="10" t="str">
        <x:v>CL-057</x:v>
      </x:c>
      <x:c r="C160" s="11" t="n">
        <x:v>46258</x:v>
      </x:c>
      <x:c r="D160" s="10" t="str">
        <x:v>CER33</x:v>
      </x:c>
      <x:c r="E160" s="10" t="str">
        <x:v>Cerise Originale 33 cl</x:v>
      </x:c>
      <x:c r="F160" s="10" t="n">
        <x:v>1</x:v>
      </x:c>
      <x:c r="G160" s="13" t="n">
        <x:v>3.5</x:v>
      </x:c>
      <x:c r="H160" s="13" t="n">
        <x:f>ROUND(F160*G160,2)</x:f>
        <x:v>3.5</x:v>
      </x:c>
      <x:c r="I160" s="13" t="n">
        <x:v>0</x:v>
      </x:c>
      <x:c r="J160" s="13" t="n">
        <x:f>F160*I160</x:f>
        <x:v>0</x:v>
      </x:c>
    </x:row>
    <x:row r="161" ht="35" customHeight="1">
      <x:c r="A161" s="9" t="str">
        <x:v>CC2608-117</x:v>
      </x:c>
      <x:c r="B161" s="9" t="str">
        <x:v>CL-057</x:v>
      </x:c>
      <x:c r="C161" s="12" t="n">
        <x:v>46258</x:v>
      </x:c>
      <x:c r="D161" s="9" t="str">
        <x:v>CIT6</x:v>
      </x:c>
      <x:c r="E161" s="9" t="str">
        <x:v>Cerise Citron-Basilic 6 × 33 cl</x:v>
      </x:c>
      <x:c r="F161" s="9" t="n">
        <x:v>1</x:v>
      </x:c>
      <x:c r="G161" s="14" t="n">
        <x:v>19</x:v>
      </x:c>
      <x:c r="H161" s="14" t="n">
        <x:f>ROUND(F161*G161,2)</x:f>
        <x:v>19</x:v>
      </x:c>
      <x:c r="I161" s="14" t="n">
        <x:v>0</x:v>
      </x:c>
      <x:c r="J161" s="14" t="n">
        <x:f>F161*I161</x:f>
        <x:v>0</x:v>
      </x:c>
    </x:row>
    <x:row r="162" ht="35" customHeight="1">
      <x:c r="A162" s="10" t="str">
        <x:v>CC2608-118</x:v>
      </x:c>
      <x:c r="B162" s="10" t="str">
        <x:v>CL-058</x:v>
      </x:c>
      <x:c r="C162" s="11" t="n">
        <x:v>46259</x:v>
      </x:c>
      <x:c r="D162" s="10" t="str">
        <x:v>CIT6</x:v>
      </x:c>
      <x:c r="E162" s="10" t="str">
        <x:v>Cerise Citron-Basilic 6 × 33 cl</x:v>
      </x:c>
      <x:c r="F162" s="10" t="n">
        <x:v>3</x:v>
      </x:c>
      <x:c r="G162" s="13" t="n">
        <x:v>19</x:v>
      </x:c>
      <x:c r="H162" s="13" t="n">
        <x:f>ROUND(F162*G162,2)</x:f>
        <x:v>57</x:v>
      </x:c>
      <x:c r="I162" s="13" t="n">
        <x:v>0</x:v>
      </x:c>
      <x:c r="J162" s="13" t="n">
        <x:f>F162*I162</x:f>
        <x:v>0</x:v>
      </x:c>
    </x:row>
    <x:row r="163" ht="35" customHeight="1">
      <x:c r="A163" s="9" t="str">
        <x:v>CC2608-119</x:v>
      </x:c>
      <x:c r="B163" s="9" t="str">
        <x:v>CL-059</x:v>
      </x:c>
      <x:c r="C163" s="12" t="n">
        <x:v>46260</x:v>
      </x:c>
      <x:c r="D163" s="9" t="str">
        <x:v>GIN33</x:v>
      </x:c>
      <x:c r="E163" s="9" t="str">
        <x:v>Cerise Gingembre Doux 33 cl</x:v>
      </x:c>
      <x:c r="F163" s="9" t="n">
        <x:v>2</x:v>
      </x:c>
      <x:c r="G163" s="14" t="n">
        <x:v>3.8</x:v>
      </x:c>
      <x:c r="H163" s="14" t="n">
        <x:f>ROUND(F163*G163,2)</x:f>
        <x:v>7.6</x:v>
      </x:c>
      <x:c r="I163" s="14" t="n">
        <x:v>0</x:v>
      </x:c>
      <x:c r="J163" s="14" t="n">
        <x:f>F163*I163</x:f>
        <x:v>0</x:v>
      </x:c>
    </x:row>
    <x:row r="164" ht="35" customHeight="1">
      <x:c r="A164" s="10" t="str">
        <x:v>CC2608-120</x:v>
      </x:c>
      <x:c r="B164" s="10" t="str">
        <x:v>CL-060</x:v>
      </x:c>
      <x:c r="C164" s="11" t="n">
        <x:v>46261</x:v>
      </x:c>
      <x:c r="D164" s="10" t="str">
        <x:v>CIT6</x:v>
      </x:c>
      <x:c r="E164" s="10" t="str">
        <x:v>Cerise Citron-Basilic 6 × 33 cl</x:v>
      </x:c>
      <x:c r="F164" s="10" t="n">
        <x:v>1</x:v>
      </x:c>
      <x:c r="G164" s="13" t="n">
        <x:v>19</x:v>
      </x:c>
      <x:c r="H164" s="13" t="n">
        <x:f>ROUND(F164*G164,2)</x:f>
        <x:v>19</x:v>
      </x:c>
      <x:c r="I164" s="13" t="n">
        <x:v>0</x:v>
      </x:c>
      <x:c r="J164" s="13" t="n">
        <x:f>F164*I164</x:f>
        <x:v>0</x:v>
      </x:c>
    </x:row>
    <x:row r="165" ht="35" customHeight="1">
      <x:c r="A165" s="9" t="str">
        <x:v>CC2608-120</x:v>
      </x:c>
      <x:c r="B165" s="9" t="str">
        <x:v>CL-060</x:v>
      </x:c>
      <x:c r="C165" s="12" t="n">
        <x:v>46261</x:v>
      </x:c>
      <x:c r="D165" s="9" t="str">
        <x:v>CER6</x:v>
      </x:c>
      <x:c r="E165" s="9" t="str">
        <x:v>Cerise Originale 6 × 33 cl</x:v>
      </x:c>
      <x:c r="F165" s="9" t="n">
        <x:v>3</x:v>
      </x:c>
      <x:c r="G165" s="14" t="n">
        <x:v>19</x:v>
      </x:c>
      <x:c r="H165" s="14" t="n">
        <x:f>ROUND(F165*G165,2)</x:f>
        <x:v>57</x:v>
      </x:c>
      <x:c r="I165" s="14" t="n">
        <x:v>0</x:v>
      </x:c>
      <x:c r="J165" s="14" t="n">
        <x:f>F165*I165</x:f>
        <x:v>0</x:v>
      </x:c>
    </x:row>
    <x:row r="166" ht="2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</x:row>
    <x:row r="167" ht="2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</x:row>
    <x:row r="168" ht="2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</x:cols>
  <x:sheetData>
    <x:row r="1" ht="34" customHeight="1">
      <x:c r="A1" s="3" t="str">
        <x:v>Synthèse des commandes</x:v>
      </x:c>
      <x:c r="B1" s="2"/>
    </x:row>
    <x:row r="2" ht="25" customHeight="1">
      <x:c r="A2" s="4" t="str">
        <x:v>CAP CERISE • Entreprise et données fictives • Version du 24 septembre 2026</x:v>
      </x:c>
      <x:c r="B2" s="2"/>
    </x:row>
    <x:row r="3" ht="25" customHeight="1">
      <x:c r="A3" s="5" t="str">
        <x:v>Échantillon août 2026 • prix publics et ventes simulées</x:v>
      </x:c>
      <x:c r="B3" s="2"/>
    </x:row>
    <x:row r="4" ht="25" customHeight="1">
      <x:c r="A4" s="2"/>
      <x:c r="B4" s="2"/>
    </x:row>
    <x:row r="5" ht="38" customHeight="1">
      <x:c r="A5" s="8" t="str">
        <x:v>Indicateur</x:v>
      </x:c>
      <x:c r="B5" s="8" t="str">
        <x:v>Valeur</x:v>
      </x:c>
    </x:row>
    <x:row r="6" ht="25" customHeight="1">
      <x:c r="A6" s="10" t="str">
        <x:v>Nombre de commandes</x:v>
      </x:c>
      <x:c r="B6" s="16" t="n">
        <x:f>COUNTA('Commandes'!A6:A125)</x:f>
        <x:v>120</x:v>
      </x:c>
    </x:row>
    <x:row r="7" ht="25" customHeight="1">
      <x:c r="A7" s="9" t="str">
        <x:v>Produits TTC</x:v>
      </x:c>
      <x:c r="B7" s="18" t="n">
        <x:f>SUM('Commandes'!D6:D125)</x:f>
        <x:v>5039.200000000003</x:v>
      </x:c>
    </x:row>
    <x:row r="8" ht="25" customHeight="1">
      <x:c r="A8" s="10" t="str">
        <x:v>Livraison TTC</x:v>
      </x:c>
      <x:c r="B8" s="15" t="n">
        <x:f>SUM('Commandes'!E6:E125)</x:f>
        <x:v>460.19999999999936</x:v>
      </x:c>
    </x:row>
    <x:row r="9" ht="25" customHeight="1">
      <x:c r="A9" s="9" t="str">
        <x:v>Consigne</x:v>
      </x:c>
      <x:c r="B9" s="18" t="n">
        <x:f>SUM('Commandes'!F6:F125)</x:f>
        <x:v>495</x:v>
      </x:c>
    </x:row>
    <x:row r="10" ht="25" customHeight="1">
      <x:c r="A10" s="21" t="str">
        <x:v>Total TTC encaissé</x:v>
      </x:c>
      <x:c r="B10" s="22" t="n">
        <x:f>SUM('Commandes'!G6:G125)</x:f>
        <x:v>5994.399999999994</x:v>
      </x:c>
    </x:row>
    <x:row r="11" ht="25" customHeight="1">
      <x:c r="A11" s="9" t="str">
        <x:v>Panier moyen produits</x:v>
      </x:c>
      <x:c r="B11" s="18" t="n">
        <x:f>B7/B6</x:f>
        <x:v>41.993333333333354</x:v>
      </x:c>
    </x:row>
    <x:row r="12" ht="25" customHeight="1">
      <x:c r="A12" s="2"/>
      <x:c r="B12" s="2"/>
    </x:row>
    <x:row r="13" ht="25" customHeight="1">
      <x:c r="A13" s="2"/>
      <x:c r="B13" s="2"/>
    </x:row>
    <x:row r="14" ht="25" customHeight="1">
      <x:c r="A14" s="23" t="str">
        <x:v>Le panier de cet échantillon diffère du repère de cours de 24 € : ne pas les confondre.</x:v>
      </x:c>
      <x:c r="B14" s="2"/>
    </x:row>
    <x:row r="15">
      <x:c r="A15" s="24" t="str">
        <x:v>La consigne constitue un flux distinct du chiffre d’affaires. Pas de retours dans cet échantillon.</x:v>
      </x:c>
    </x:row>
    <x:row r="16">
      <x:c r="A16" s="24" t="str">
        <x:v>Les CL-001 à CL-060 correspondent aux clients actifs du document 16.</x:v>
      </x:c>
    </x:row>
  </x:sheetData>
  <x:pageMargins left="0.7" right="0.7" top="0.75" bottom="0.75" header="0.3" footer="0.3"/>
</x:worksheet>
</file>