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941a87205b4c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ltat" sheetId="1" r:id="R966c4c7a04c44607"/>
    <x:sheet xmlns:r="http://schemas.openxmlformats.org/officeDocument/2006/relationships" name="Bilan" sheetId="2" r:id="Rcf83b17ac9414a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&quot; €&quot;_);[Red](#,##0.00&quot; €&quot;);&quot;—&quot;_)"/>
    <x:numFmt numFmtId="201" formatCode="0.0%;[Red](0.0%);&quot;—&quot;"/>
  </x:numFmts>
  <x:fonts count="11">
    <x:font>
      <x:sz val="11"/>
      <x:name val="Carlito"/>
    </x:font>
    <x:font>
      <x:sz val="11"/>
      <x:color rgb="FF252525"/>
      <x:name val="Arial"/>
    </x:font>
    <x:font>
      <x:b/>
      <x:sz val="18"/>
      <x:color rgb="FF252525"/>
      <x:name val="Arial"/>
    </x:font>
    <x:font>
      <x:sz val="10"/>
      <x:color rgb="FF777777"/>
      <x:name val="Arial"/>
    </x:font>
    <x:font>
      <x:i/>
      <x:sz val="10"/>
      <x:color rgb="FF555555"/>
      <x:name val="Arial"/>
    </x:font>
    <x:font>
      <x:b/>
      <x:sz val="10"/>
      <x:color rgb="FFFFFFFF"/>
      <x:name val="Arial"/>
    </x:font>
    <x:font>
      <x:sz val="11"/>
      <x:color rgb="FF245AA8"/>
      <x:name val="Arial"/>
    </x:font>
    <x:font>
      <x:sz val="11"/>
      <x:color rgb="FF161616"/>
      <x:name val="Arial"/>
    </x:font>
    <x:font>
      <x:b/>
      <x:sz val="11"/>
      <x:color rgb="FF252525"/>
      <x:name val="Arial"/>
    </x:font>
    <x:font>
      <x:b/>
      <x:sz val="11"/>
      <x:color rgb="FF161616"/>
      <x:name val="Arial"/>
    </x:font>
    <x:font>
      <x:i/>
      <x:sz val="10"/>
      <x:color rgb="FF66666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63548"/>
      </x:patternFill>
    </x:fill>
    <x:fill>
      <x:patternFill patternType="solid">
        <x:fgColor rgb="FFF7F4EF"/>
      </x:patternFill>
    </x:fill>
    <x:fill>
      <x:patternFill patternType="solid">
        <x:fgColor rgb="FFEBD8DD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0" fontId="6" fillId="3" borderId="0" xfId="0" applyNumberFormat="1" applyFont="1" applyFill="1" applyBorder="1" applyAlignment="1">
      <x:alignment vertical="center" wrapText="1"/>
    </x:xf>
    <x:xf numFmtId="200" fontId="6" fillId="0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200" fontId="9" fillId="4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dd682095549c1" /><Relationship Type="http://schemas.openxmlformats.org/officeDocument/2006/relationships/theme" Target="/xl/theme/theme1.xml" Id="R0db510953fa64b9e" /><Relationship Type="http://schemas.openxmlformats.org/officeDocument/2006/relationships/sharedStrings" Target="/xl/sharedStrings.xml" Id="R7270e4a3d8504796" /><Relationship Type="http://schemas.openxmlformats.org/officeDocument/2006/relationships/worksheet" Target="/xl/worksheets/sheet1.xml" Id="R966c4c7a04c44607" /><Relationship Type="http://schemas.openxmlformats.org/officeDocument/2006/relationships/worksheet" Target="/xl/worksheets/sheet2.xml" Id="Rcf83b17ac9414a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20" hidden="0" customWidth="1"/>
    <x:col min="3" max="3" width="58" hidden="0" customWidth="1"/>
  </x:cols>
  <x:sheetData>
    <x:row r="1" ht="34" customHeight="1">
      <x:c r="A1" s="3" t="str">
        <x:v>Compte de résultat simplifié</x:v>
      </x:c>
      <x:c r="B1" s="2"/>
      <x:c r="C1" s="2"/>
    </x:row>
    <x:row r="2" ht="25" customHeight="1">
      <x:c r="A2" s="4" t="str">
        <x:v>CAP CERISE • Entreprise et données fictives • Version du 24 septembre 2026</x:v>
      </x:c>
      <x:c r="B2" s="2"/>
      <x:c r="C2" s="2"/>
    </x:row>
    <x:row r="3" ht="25" customHeight="1">
      <x:c r="A3" s="5" t="str">
        <x:v>Janvier à août 2026 • scénario global HT • avant impôt sur le résultat</x:v>
      </x:c>
      <x:c r="B3" s="2"/>
      <x:c r="C3" s="2"/>
    </x:row>
    <x:row r="4" ht="25" customHeight="1">
      <x:c r="A4" s="2"/>
      <x:c r="B4" s="2"/>
      <x:c r="C4" s="2"/>
    </x:row>
    <x:row r="5" ht="38" customHeight="1">
      <x:c r="A5" s="8" t="str">
        <x:v>Poste</x:v>
      </x:c>
      <x:c r="B5" s="8" t="str">
        <x:v>Montant HT</x:v>
      </x:c>
      <x:c r="C5" s="8" t="str">
        <x:v>Lecture</x:v>
      </x:c>
    </x:row>
    <x:row r="6" ht="25" customHeight="1">
      <x:c r="A6" s="10" t="str">
        <x:v>Chiffre d’affaires</x:v>
      </x:c>
      <x:c r="B6" s="14" t="n">
        <x:v>84000</x:v>
      </x:c>
      <x:c r="C6" s="10" t="str">
        <x:v>Ventes de tous les canaux</x:v>
      </x:c>
    </x:row>
    <x:row r="7" ht="25" customHeight="1">
      <x:c r="A7" s="9" t="str">
        <x:v>Coût des produits vendus</x:v>
      </x:c>
      <x:c r="B7" s="15" t="n">
        <x:v>37800</x:v>
      </x:c>
      <x:c r="C7" s="9" t="str">
        <x:v>Achats et production consommés</x:v>
      </x:c>
    </x:row>
    <x:row r="8" ht="25" customHeight="1">
      <x:c r="A8" s="10" t="str">
        <x:v>Marge brute</x:v>
      </x:c>
      <x:c r="B8" s="16" t="n">
        <x:f>B6-B7</x:f>
        <x:v>46200</x:v>
      </x:c>
      <x:c r="C8" s="10" t="str">
        <x:v>Chiffre d’affaires moins coût des produits</x:v>
      </x:c>
    </x:row>
    <x:row r="9" ht="25" customHeight="1">
      <x:c r="A9" s="9" t="str">
        <x:v>Taux de marge brute</x:v>
      </x:c>
      <x:c r="B9" s="17" t="n">
        <x:f>B8/B6</x:f>
        <x:v>0.55</x:v>
      </x:c>
      <x:c r="C9" s="9" t="str">
        <x:v>Marge brute / chiffre d’affaires</x:v>
      </x:c>
    </x:row>
    <x:row r="10" ht="25" customHeight="1">
      <x:c r="A10" s="10" t="str">
        <x:v>Personnel</x:v>
      </x:c>
      <x:c r="B10" s="14" t="n">
        <x:v>21600</x:v>
      </x:c>
      <x:c r="C10" s="10" t="str">
        <x:v>Hypothèse cumulée sur huit mois</x:v>
      </x:c>
    </x:row>
    <x:row r="11" ht="25" customHeight="1">
      <x:c r="A11" s="9" t="str">
        <x:v>Marketing</x:v>
      </x:c>
      <x:c r="B11" s="15" t="n">
        <x:v>12000</x:v>
      </x:c>
      <x:c r="C11" s="9" t="str">
        <x:v>Enveloppe de 1 500 € × huit mois</x:v>
      </x:c>
    </x:row>
    <x:row r="12" ht="25" customHeight="1">
      <x:c r="A12" s="10" t="str">
        <x:v>Autres charges</x:v>
      </x:c>
      <x:c r="B12" s="14" t="n">
        <x:v>8600</x:v>
      </x:c>
      <x:c r="C12" s="10" t="str">
        <x:v>Local, énergie, transport et services</x:v>
      </x:c>
    </x:row>
    <x:row r="13" ht="25" customHeight="1">
      <x:c r="A13" s="9" t="str">
        <x:v>Amortissements</x:v>
      </x:c>
      <x:c r="B13" s="15" t="n">
        <x:v>1800</x:v>
      </x:c>
      <x:c r="C13" s="9" t="str">
        <x:v>Charge sans sortie de trésorerie immédiate</x:v>
      </x:c>
    </x:row>
    <x:row r="14" ht="25" customHeight="1">
      <x:c r="A14" s="20" t="str">
        <x:v>Résultat avant impôt</x:v>
      </x:c>
      <x:c r="B14" s="21" t="n">
        <x:f>B8-SUM(B10:B13)</x:f>
        <x:v>2200</x:v>
      </x:c>
      <x:c r="C14" s="20" t="str">
        <x:v>Bénéfice provisoire de simulation</x:v>
      </x:c>
    </x:row>
    <x:row r="15" ht="25" customHeight="1">
      <x:c r="A15" s="2"/>
      <x:c r="B15" s="2"/>
      <x:c r="C15" s="2"/>
    </x:row>
    <x:row r="16" ht="25" customHeight="1">
      <x:c r="A16" s="2"/>
      <x:c r="B16" s="2"/>
      <x:c r="C16" s="2"/>
    </x:row>
    <x:row r="17" ht="25" customHeight="1">
      <x:c r="A17" s="23" t="str">
        <x:v>Les exports e-shop et CRM sont des échantillons distincts : ils ne constituent pas le grand livre.</x:v>
      </x:c>
      <x:c r="B17" s="2"/>
      <x:c r="C1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20" hidden="0" customWidth="1"/>
    <x:col min="3" max="3" width="34" hidden="0" customWidth="1"/>
    <x:col min="4" max="4" width="20" hidden="0" customWidth="1"/>
  </x:cols>
  <x:sheetData>
    <x:row r="1" ht="34" customHeight="1">
      <x:c r="A1" s="3" t="str">
        <x:v>Bilan simplifié au 31 août 2026</x:v>
      </x:c>
      <x:c r="B1" s="2"/>
      <x:c r="C1" s="2"/>
      <x:c r="D1" s="2"/>
    </x:row>
    <x:row r="2" ht="25" customHeight="1">
      <x:c r="A2" s="4" t="str">
        <x:v>CAP CERISE • Entreprise et données fictives • Version du 24 septembre 2026</x:v>
      </x:c>
      <x:c r="B2" s="2"/>
      <x:c r="C2" s="2"/>
      <x:c r="D2" s="2"/>
    </x:row>
    <x:row r="3" ht="25" customHeight="1">
      <x:c r="A3" s="5" t="str">
        <x:v>Scénario global • photographie patrimoniale • euros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38" customHeight="1">
      <x:c r="A5" s="8" t="str">
        <x:v>Actif</x:v>
      </x:c>
      <x:c r="B5" s="8" t="str">
        <x:v>Montant</x:v>
      </x:c>
      <x:c r="C5" s="8" t="str">
        <x:v>Passif</x:v>
      </x:c>
      <x:c r="D5" s="8" t="str">
        <x:v>Montant</x:v>
      </x:c>
    </x:row>
    <x:row r="6" ht="25" customHeight="1">
      <x:c r="A6" s="10" t="str">
        <x:v>Équipements bruts</x:v>
      </x:c>
      <x:c r="B6" s="11" t="n">
        <x:v>16800</x:v>
      </x:c>
      <x:c r="C6" s="10" t="str">
        <x:v>Apports</x:v>
      </x:c>
      <x:c r="D6" s="11" t="n">
        <x:v>20000</x:v>
      </x:c>
    </x:row>
    <x:row r="7" ht="25" customHeight="1">
      <x:c r="A7" s="9" t="str">
        <x:v>Amortissements cumulés</x:v>
      </x:c>
      <x:c r="B7" s="12" t="n">
        <x:v>-1800</x:v>
      </x:c>
      <x:c r="C7" s="9" t="str">
        <x:v>Réserves</x:v>
      </x:c>
      <x:c r="D7" s="12" t="n">
        <x:v>1800</x:v>
      </x:c>
    </x:row>
    <x:row r="8" ht="25" customHeight="1">
      <x:c r="A8" s="10" t="str">
        <x:v>Équipements nets</x:v>
      </x:c>
      <x:c r="B8" s="16" t="n">
        <x:f>SUM(B6:B7)</x:f>
        <x:v>15000</x:v>
      </x:c>
      <x:c r="C8" s="10" t="str">
        <x:v>Résultat avant impôt</x:v>
      </x:c>
      <x:c r="D8" s="16" t="n">
        <x:f>'Resultat'!B14</x:f>
        <x:v>2200</x:v>
      </x:c>
    </x:row>
    <x:row r="9" ht="25" customHeight="1">
      <x:c r="A9" s="9" t="str">
        <x:v>Stocks</x:v>
      </x:c>
      <x:c r="B9" s="12" t="n">
        <x:v>7200</x:v>
      </x:c>
      <x:c r="C9" s="9" t="str">
        <x:v>Emprunts</x:v>
      </x:c>
      <x:c r="D9" s="12" t="n">
        <x:v>10000</x:v>
      </x:c>
    </x:row>
    <x:row r="10" ht="25" customHeight="1">
      <x:c r="A10" s="10" t="str">
        <x:v>Créances clients</x:v>
      </x:c>
      <x:c r="B10" s="11" t="n">
        <x:v>6800</x:v>
      </x:c>
      <x:c r="C10" s="10" t="str">
        <x:v>Fournisseurs</x:v>
      </x:c>
      <x:c r="D10" s="11" t="n">
        <x:v>3600</x:v>
      </x:c>
    </x:row>
    <x:row r="11" ht="25" customHeight="1">
      <x:c r="A11" s="9" t="str">
        <x:v>Trésorerie</x:v>
      </x:c>
      <x:c r="B11" s="12" t="n">
        <x:v>9500</x:v>
      </x:c>
      <x:c r="C11" s="9" t="str">
        <x:v>Autres dettes</x:v>
      </x:c>
      <x:c r="D11" s="12" t="n">
        <x:v>900</x:v>
      </x:c>
    </x:row>
    <x:row r="12" ht="25" customHeight="1">
      <x:c r="A12" s="20" t="str">
        <x:v>Total actif</x:v>
      </x:c>
      <x:c r="B12" s="21" t="n">
        <x:f>SUM(B8:B11)</x:f>
        <x:v>38500</x:v>
      </x:c>
      <x:c r="C12" s="20" t="str">
        <x:v>Total passif</x:v>
      </x:c>
      <x:c r="D12" s="21" t="n">
        <x:f>SUM(D6:D11)</x:f>
        <x:v>38500</x:v>
      </x:c>
    </x:row>
    <x:row r="13" ht="25" customHeight="1">
      <x:c r="A13" s="9" t="str">
        <x:v>Écart actif moins passif</x:v>
      </x:c>
      <x:c r="B13" s="22" t="n">
        <x:f>B12-D12</x:f>
        <x:v>0</x:v>
      </x:c>
      <x:c r="C13" s="9" t="str">
        <x:v>Attendu</x:v>
      </x:c>
      <x:c r="D13" s="12" t="n">
        <x:v>0</x:v>
      </x:c>
    </x:row>
    <x:row r="14" ht="25" customHeight="1">
      <x:c r="A14" s="2"/>
      <x:c r="B14" s="2"/>
      <x:c r="C14" s="2"/>
      <x:c r="D14" s="2"/>
    </x:row>
    <x:row r="15" ht="25" customHeight="1">
      <x:c r="A15" s="2"/>
      <x:c r="B15" s="2"/>
      <x:c r="C15" s="2"/>
      <x:c r="D15" s="2"/>
    </x:row>
    <x:row r="16" ht="25" customHeight="1">
      <x:c r="A16" s="23" t="str">
        <x:v>Stocks : 7 200 € = document 17. Trésorerie : 9 500 € = ouverture du document 20.</x:v>
      </x:c>
      <x:c r="B16" s="2"/>
      <x:c r="C16" s="2"/>
      <x:c r="D16" s="2"/>
    </x:row>
    <x:row r="17">
      <x:c r="A17" s="24" t="str">
        <x:v>Les 6 800 € clients incluent la facture FAC-2026-041 de 252 €, non échue au 31 août.</x:v>
      </x:c>
    </x:row>
    <x:row r="18">
      <x:c r="A18" s="24" t="str">
        <x:v>Aucun compte statutaire : exemple de gestion avant calcul de l’impôt, sans valeur fiscale.</x:v>
      </x:c>
    </x:row>
  </x:sheetData>
  <x:pageMargins left="0.7" right="0.7" top="0.75" bottom="0.75" header="0.3" footer="0.3"/>
</x:worksheet>
</file>